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Ürünler" sheetId="1" state="visible" r:id="rId1"/>
    <sheet xmlns:r="http://schemas.openxmlformats.org/officeDocument/2006/relationships" name="Hareketler" sheetId="2" state="visible" r:id="rId2"/>
    <sheet xmlns:r="http://schemas.openxmlformats.org/officeDocument/2006/relationships" name="ABC Analizi" sheetId="3" state="visible" r:id="rId3"/>
    <sheet xmlns:r="http://schemas.openxmlformats.org/officeDocument/2006/relationships" name="Aylık Analiz" sheetId="4" state="visible" r:id="rId4"/>
    <sheet xmlns:r="http://schemas.openxmlformats.org/officeDocument/2006/relationships" name="Kullanım" sheetId="5" state="visible" r:id="rId5"/>
  </sheets>
  <definedNames>
    <definedName name="UrunKodlari">'Ürünler'!$A$2:$A$51</definedName>
    <definedName name="_xlnm._FilterDatabase" localSheetId="0" hidden="1">'Ürünler'!$A$1:$M$51</definedName>
    <definedName name="_xlnm._FilterDatabase" localSheetId="1" hidden="1">'Hareketler'!$A$1:$I$1500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0.0%"/>
    <numFmt numFmtId="165" formatCode="#,##0.##"/>
    <numFmt numFmtId="166" formatCode="yyyy-mm-dd"/>
    <numFmt numFmtId="167" formatCode="DD.MM.YYYY"/>
    <numFmt numFmtId="168" formatCode="MMM YYYY"/>
  </numFmts>
  <fonts count="11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color rgb="00B4533D"/>
    </font>
    <font>
      <color rgb="0078716C"/>
      <sz val="10"/>
    </font>
    <font>
      <b val="1"/>
    </font>
    <font>
      <i val="1"/>
      <color rgb="0078716C"/>
      <sz val="9"/>
    </font>
    <font>
      <b val="1"/>
      <sz val="10"/>
    </font>
    <font>
      <b val="1"/>
      <color rgb="00B4533D"/>
      <sz val="16"/>
    </font>
    <font>
      <sz val="10"/>
    </font>
    <font>
      <b val="1"/>
      <color rgb="00292524"/>
      <sz val="11"/>
    </font>
    <font>
      <b val="1"/>
      <color rgb="00B4533D"/>
      <sz val="10"/>
    </font>
  </fonts>
  <fills count="3">
    <fill>
      <patternFill/>
    </fill>
    <fill>
      <patternFill patternType="gray125"/>
    </fill>
    <fill>
      <patternFill patternType="solid">
        <fgColor rgb="00B4533D"/>
      </patternFill>
    </fill>
  </fills>
  <borders count="2">
    <border>
      <left/>
      <right/>
      <top/>
      <bottom/>
      <diagonal/>
    </border>
    <border>
      <left style="thin">
        <color rgb="00E0DAD2"/>
      </left>
      <right style="thin">
        <color rgb="00E0DAD2"/>
      </right>
      <top style="thin">
        <color rgb="00E0DAD2"/>
      </top>
      <bottom style="thin">
        <color rgb="00E0DAD2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5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0" fontId="0" fillId="0" borderId="1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165" fontId="4" fillId="0" borderId="0" pivotButton="0" quotePrefix="0" xfId="0"/>
    <xf numFmtId="4" fontId="4" fillId="0" borderId="0" pivotButton="0" quotePrefix="0" xfId="0"/>
    <xf numFmtId="167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8" fontId="0" fillId="0" borderId="1" pivotButton="0" quotePrefix="0" xfId="0"/>
    <xf numFmtId="4" fontId="0" fillId="0" borderId="0" pivotButton="0" quotePrefix="0" xfId="0"/>
    <xf numFmtId="0" fontId="6" fillId="0" borderId="0" pivotButton="0" quotePrefix="0" xfId="0"/>
    <xf numFmtId="2" fontId="0" fillId="0" borderId="0" pivotButton="0" quotePrefix="0" xfId="0"/>
    <xf numFmtId="1" fontId="0" fillId="0" borderId="0" pivotButton="0" quotePrefix="0" xfId="0"/>
    <xf numFmtId="0" fontId="5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dxfs count="6">
    <dxf>
      <font>
        <b val="1"/>
        <color rgb="00B4533D"/>
      </font>
      <fill>
        <patternFill patternType="solid">
          <fgColor rgb="00FDE7E3"/>
        </patternFill>
      </fill>
    </dxf>
    <dxf>
      <font>
        <b val="1"/>
        <color rgb="008A6410"/>
      </font>
      <fill>
        <patternFill patternType="solid">
          <fgColor rgb="00FEF6E4"/>
        </patternFill>
      </fill>
    </dxf>
    <dxf>
      <font>
        <b val="1"/>
        <color rgb="002F5C86"/>
      </font>
      <fill>
        <patternFill patternType="solid">
          <fgColor rgb="00EAF1F8"/>
        </patternFill>
      </fill>
    </dxf>
    <dxf>
      <fill>
        <patternFill patternType="solid">
          <fgColor rgb="00FBF7F5"/>
        </patternFill>
      </fill>
    </dxf>
    <dxf>
      <font>
        <b val="1"/>
        <color rgb="001E6B3A"/>
      </font>
      <fill>
        <patternFill patternType="solid">
          <fgColor rgb="00E6F4EA"/>
        </patternFill>
      </fill>
    </dxf>
    <dxf>
      <font>
        <b val="1"/>
        <color rgb="0057534E"/>
      </font>
      <fill>
        <patternFill patternType="solid">
          <fgColor rgb="00F3F1E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Stok Giriş / Çıkış Miktarı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'Aylık Analiz'!B1</f>
            </strRef>
          </tx>
          <spPr>
            <a:ln xmlns:a="http://schemas.openxmlformats.org/drawingml/2006/main">
              <a:prstDash val="solid"/>
            </a:ln>
          </spPr>
          <cat>
            <numRef>
              <f>'Aylık Analiz'!$A$2:$A$13</f>
            </numRef>
          </cat>
          <val>
            <numRef>
              <f>'Aylık Analiz'!$B$2:$B$13</f>
            </numRef>
          </val>
        </ser>
        <ser>
          <idx val="1"/>
          <order val="1"/>
          <tx>
            <strRef>
              <f>'Aylık Analiz'!C1</f>
            </strRef>
          </tx>
          <spPr>
            <a:ln xmlns:a="http://schemas.openxmlformats.org/drawingml/2006/main">
              <a:prstDash val="solid"/>
            </a:ln>
          </spPr>
          <cat>
            <numRef>
              <f>'Aylık Analiz'!$A$2:$A$13</f>
            </numRef>
          </cat>
          <val>
            <numRef>
              <f>'Aylık Analiz'!$C$2:$C$13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Miktar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1</row>
      <rowOff>0</rowOff>
    </from>
    <ext cx="86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57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34" customWidth="1" min="2" max="2"/>
    <col width="22" customWidth="1" min="3" max="3"/>
    <col width="14" customWidth="1" min="4" max="4"/>
    <col width="8" customWidth="1" min="5" max="5"/>
    <col width="9" customWidth="1" min="6" max="6"/>
    <col width="9" customWidth="1" min="7" max="7"/>
    <col width="13" customWidth="1" min="8" max="8"/>
    <col width="13" customWidth="1" min="9" max="9"/>
    <col width="11" customWidth="1" min="10" max="10"/>
    <col width="12" customWidth="1" min="11" max="11"/>
    <col width="13" customWidth="1" min="12" max="12"/>
    <col width="11" customWidth="1" min="13" max="13"/>
  </cols>
  <sheetData>
    <row r="1" ht="30" customHeight="1">
      <c r="A1" s="1" t="inlineStr">
        <is>
          <t>Ürün Kodu</t>
        </is>
      </c>
      <c r="B1" s="1" t="inlineStr">
        <is>
          <t>Ürün Adı</t>
        </is>
      </c>
      <c r="C1" s="1" t="inlineStr">
        <is>
          <t>Kategori</t>
        </is>
      </c>
      <c r="D1" s="1" t="inlineStr">
        <is>
          <t>Marka</t>
        </is>
      </c>
      <c r="E1" s="1" t="inlineStr">
        <is>
          <t>Birim</t>
        </is>
      </c>
      <c r="F1" s="1" t="inlineStr">
        <is>
          <t>Min Stok</t>
        </is>
      </c>
      <c r="G1" s="1" t="inlineStr">
        <is>
          <t>Max Stok</t>
        </is>
      </c>
      <c r="H1" s="1" t="inlineStr">
        <is>
          <t>Birim Maliyet</t>
        </is>
      </c>
      <c r="I1" s="1" t="inlineStr">
        <is>
          <t>Birim Satış</t>
        </is>
      </c>
      <c r="J1" s="1" t="inlineStr">
        <is>
          <t>Brüt Marj %</t>
        </is>
      </c>
      <c r="K1" s="1" t="inlineStr">
        <is>
          <t>Mevcut Stok</t>
        </is>
      </c>
      <c r="L1" s="1" t="inlineStr">
        <is>
          <t>Stok Değeri</t>
        </is>
      </c>
      <c r="M1" s="1" t="inlineStr">
        <is>
          <t>Durum</t>
        </is>
      </c>
    </row>
    <row r="2">
      <c r="A2" s="2" t="inlineStr">
        <is>
          <t>SKU-001</t>
        </is>
      </c>
      <c r="B2" s="2" t="inlineStr">
        <is>
          <t>Erkek T-Shirt Beyaz Large</t>
        </is>
      </c>
      <c r="C2" s="2" t="inlineStr">
        <is>
          <t>Hazır Giyim → Üst</t>
        </is>
      </c>
      <c r="D2" s="2" t="inlineStr">
        <is>
          <t>Basictex</t>
        </is>
      </c>
      <c r="E2" s="2" t="inlineStr">
        <is>
          <t>adet</t>
        </is>
      </c>
      <c r="F2" s="3" t="n">
        <v>20</v>
      </c>
      <c r="G2" s="3" t="n">
        <v>100</v>
      </c>
      <c r="H2" s="4" t="n">
        <v>85.5</v>
      </c>
      <c r="I2" s="4" t="n">
        <v>149</v>
      </c>
      <c r="J2" s="5">
        <f>IF($I2=0,"",($I2-$H2)/$I2)</f>
        <v/>
      </c>
      <c r="K2" s="3">
        <f>SUMIFS('Hareketler'!$E$2:$E$1500,'Hareketler'!$B$2:$B$1500,$A2,'Hareketler'!$C$2:$C$1500,"Giriş")-SUMIFS('Hareketler'!$E$2:$E$1500,'Hareketler'!$B$2:$B$1500,$A2,'Hareketler'!$C$2:$C$1500,"Çıkış")</f>
        <v/>
      </c>
      <c r="L2" s="4">
        <f>$K2*$H2</f>
        <v/>
      </c>
      <c r="M2" s="6">
        <f>IF($K2&lt;=$F2,"KRİTİK",IF($K2&lt;=$F2*1.5,"AZ",IF($K2&gt;=$G2,"FAZLA","NORMAL")))</f>
        <v/>
      </c>
    </row>
    <row r="3">
      <c r="A3" s="2" t="inlineStr">
        <is>
          <t>SKU-002</t>
        </is>
      </c>
      <c r="B3" s="2" t="inlineStr">
        <is>
          <t>Erkek T-Shirt Siyah Large</t>
        </is>
      </c>
      <c r="C3" s="2" t="inlineStr">
        <is>
          <t>Hazır Giyim → Üst</t>
        </is>
      </c>
      <c r="D3" s="2" t="inlineStr">
        <is>
          <t>Basictex</t>
        </is>
      </c>
      <c r="E3" s="2" t="inlineStr">
        <is>
          <t>adet</t>
        </is>
      </c>
      <c r="F3" s="3" t="n">
        <v>20</v>
      </c>
      <c r="G3" s="3" t="n">
        <v>100</v>
      </c>
      <c r="H3" s="4" t="n">
        <v>85.5</v>
      </c>
      <c r="I3" s="4" t="n">
        <v>149</v>
      </c>
      <c r="J3" s="5">
        <f>IF($I3=0,"",($I3-$H3)/$I3)</f>
        <v/>
      </c>
      <c r="K3" s="3">
        <f>SUMIFS('Hareketler'!$E$2:$E$1500,'Hareketler'!$B$2:$B$1500,$A3,'Hareketler'!$C$2:$C$1500,"Giriş")-SUMIFS('Hareketler'!$E$2:$E$1500,'Hareketler'!$B$2:$B$1500,$A3,'Hareketler'!$C$2:$C$1500,"Çıkış")</f>
        <v/>
      </c>
      <c r="L3" s="4">
        <f>$K3*$H3</f>
        <v/>
      </c>
      <c r="M3" s="6">
        <f>IF($K3&lt;=$F3,"KRİTİK",IF($K3&lt;=$F3*1.5,"AZ",IF($K3&gt;=$G3,"FAZLA","NORMAL")))</f>
        <v/>
      </c>
    </row>
    <row r="4">
      <c r="A4" s="2" t="inlineStr">
        <is>
          <t>SKU-003</t>
        </is>
      </c>
      <c r="B4" s="2" t="inlineStr">
        <is>
          <t>Erkek T-Shirt Lacivert Medium</t>
        </is>
      </c>
      <c r="C4" s="2" t="inlineStr">
        <is>
          <t>Hazır Giyim → Üst</t>
        </is>
      </c>
      <c r="D4" s="2" t="inlineStr">
        <is>
          <t>Basictex</t>
        </is>
      </c>
      <c r="E4" s="2" t="inlineStr">
        <is>
          <t>adet</t>
        </is>
      </c>
      <c r="F4" s="3" t="n">
        <v>20</v>
      </c>
      <c r="G4" s="3" t="n">
        <v>100</v>
      </c>
      <c r="H4" s="4" t="n">
        <v>85.5</v>
      </c>
      <c r="I4" s="4" t="n">
        <v>149</v>
      </c>
      <c r="J4" s="5">
        <f>IF($I4=0,"",($I4-$H4)/$I4)</f>
        <v/>
      </c>
      <c r="K4" s="3">
        <f>SUMIFS('Hareketler'!$E$2:$E$1500,'Hareketler'!$B$2:$B$1500,$A4,'Hareketler'!$C$2:$C$1500,"Giriş")-SUMIFS('Hareketler'!$E$2:$E$1500,'Hareketler'!$B$2:$B$1500,$A4,'Hareketler'!$C$2:$C$1500,"Çıkış")</f>
        <v/>
      </c>
      <c r="L4" s="4">
        <f>$K4*$H4</f>
        <v/>
      </c>
      <c r="M4" s="6">
        <f>IF($K4&lt;=$F4,"KRİTİK",IF($K4&lt;=$F4*1.5,"AZ",IF($K4&gt;=$G4,"FAZLA","NORMAL")))</f>
        <v/>
      </c>
    </row>
    <row r="5">
      <c r="A5" s="2" t="inlineStr">
        <is>
          <t>SKU-004</t>
        </is>
      </c>
      <c r="B5" s="2" t="inlineStr">
        <is>
          <t>Kadın Bluz Ekru Small</t>
        </is>
      </c>
      <c r="C5" s="2" t="inlineStr">
        <is>
          <t>Hazır Giyim → Üst</t>
        </is>
      </c>
      <c r="D5" s="2" t="inlineStr">
        <is>
          <t>Moda Line</t>
        </is>
      </c>
      <c r="E5" s="2" t="inlineStr">
        <is>
          <t>adet</t>
        </is>
      </c>
      <c r="F5" s="3" t="n">
        <v>15</v>
      </c>
      <c r="G5" s="3" t="n">
        <v>80</v>
      </c>
      <c r="H5" s="4" t="n">
        <v>132</v>
      </c>
      <c r="I5" s="4" t="n">
        <v>249</v>
      </c>
      <c r="J5" s="5">
        <f>IF($I5=0,"",($I5-$H5)/$I5)</f>
        <v/>
      </c>
      <c r="K5" s="3">
        <f>SUMIFS('Hareketler'!$E$2:$E$1500,'Hareketler'!$B$2:$B$1500,$A5,'Hareketler'!$C$2:$C$1500,"Giriş")-SUMIFS('Hareketler'!$E$2:$E$1500,'Hareketler'!$B$2:$B$1500,$A5,'Hareketler'!$C$2:$C$1500,"Çıkış")</f>
        <v/>
      </c>
      <c r="L5" s="4">
        <f>$K5*$H5</f>
        <v/>
      </c>
      <c r="M5" s="6">
        <f>IF($K5&lt;=$F5,"KRİTİK",IF($K5&lt;=$F5*1.5,"AZ",IF($K5&gt;=$G5,"FAZLA","NORMAL")))</f>
        <v/>
      </c>
    </row>
    <row r="6">
      <c r="A6" s="2" t="inlineStr">
        <is>
          <t>SKU-005</t>
        </is>
      </c>
      <c r="B6" s="2" t="inlineStr">
        <is>
          <t>Kadın Bluz Ekru Medium</t>
        </is>
      </c>
      <c r="C6" s="2" t="inlineStr">
        <is>
          <t>Hazır Giyim → Üst</t>
        </is>
      </c>
      <c r="D6" s="2" t="inlineStr">
        <is>
          <t>Moda Line</t>
        </is>
      </c>
      <c r="E6" s="2" t="inlineStr">
        <is>
          <t>adet</t>
        </is>
      </c>
      <c r="F6" s="3" t="n">
        <v>15</v>
      </c>
      <c r="G6" s="3" t="n">
        <v>80</v>
      </c>
      <c r="H6" s="4" t="n">
        <v>132</v>
      </c>
      <c r="I6" s="4" t="n">
        <v>249</v>
      </c>
      <c r="J6" s="5">
        <f>IF($I6=0,"",($I6-$H6)/$I6)</f>
        <v/>
      </c>
      <c r="K6" s="3">
        <f>SUMIFS('Hareketler'!$E$2:$E$1500,'Hareketler'!$B$2:$B$1500,$A6,'Hareketler'!$C$2:$C$1500,"Giriş")-SUMIFS('Hareketler'!$E$2:$E$1500,'Hareketler'!$B$2:$B$1500,$A6,'Hareketler'!$C$2:$C$1500,"Çıkış")</f>
        <v/>
      </c>
      <c r="L6" s="4">
        <f>$K6*$H6</f>
        <v/>
      </c>
      <c r="M6" s="6">
        <f>IF($K6&lt;=$F6,"KRİTİK",IF($K6&lt;=$F6*1.5,"AZ",IF($K6&gt;=$G6,"FAZLA","NORMAL")))</f>
        <v/>
      </c>
    </row>
    <row r="7">
      <c r="A7" s="2" t="inlineStr">
        <is>
          <t>SKU-006</t>
        </is>
      </c>
      <c r="B7" s="2" t="inlineStr">
        <is>
          <t>Erkek Kot Pantolon 32</t>
        </is>
      </c>
      <c r="C7" s="2" t="inlineStr">
        <is>
          <t>Hazır Giyim → Alt</t>
        </is>
      </c>
      <c r="D7" s="2" t="inlineStr">
        <is>
          <t>Denim Co</t>
        </is>
      </c>
      <c r="E7" s="2" t="inlineStr">
        <is>
          <t>adet</t>
        </is>
      </c>
      <c r="F7" s="3" t="n">
        <v>10</v>
      </c>
      <c r="G7" s="3" t="n">
        <v>60</v>
      </c>
      <c r="H7" s="4" t="n">
        <v>245</v>
      </c>
      <c r="I7" s="4" t="n">
        <v>449</v>
      </c>
      <c r="J7" s="5">
        <f>IF($I7=0,"",($I7-$H7)/$I7)</f>
        <v/>
      </c>
      <c r="K7" s="3">
        <f>SUMIFS('Hareketler'!$E$2:$E$1500,'Hareketler'!$B$2:$B$1500,$A7,'Hareketler'!$C$2:$C$1500,"Giriş")-SUMIFS('Hareketler'!$E$2:$E$1500,'Hareketler'!$B$2:$B$1500,$A7,'Hareketler'!$C$2:$C$1500,"Çıkış")</f>
        <v/>
      </c>
      <c r="L7" s="4">
        <f>$K7*$H7</f>
        <v/>
      </c>
      <c r="M7" s="6">
        <f>IF($K7&lt;=$F7,"KRİTİK",IF($K7&lt;=$F7*1.5,"AZ",IF($K7&gt;=$G7,"FAZLA","NORMAL")))</f>
        <v/>
      </c>
    </row>
    <row r="8">
      <c r="A8" s="2" t="inlineStr">
        <is>
          <t>SKU-007</t>
        </is>
      </c>
      <c r="B8" s="2" t="inlineStr">
        <is>
          <t>Erkek Kot Pantolon 34</t>
        </is>
      </c>
      <c r="C8" s="2" t="inlineStr">
        <is>
          <t>Hazır Giyim → Alt</t>
        </is>
      </c>
      <c r="D8" s="2" t="inlineStr">
        <is>
          <t>Denim Co</t>
        </is>
      </c>
      <c r="E8" s="2" t="inlineStr">
        <is>
          <t>adet</t>
        </is>
      </c>
      <c r="F8" s="3" t="n">
        <v>10</v>
      </c>
      <c r="G8" s="3" t="n">
        <v>60</v>
      </c>
      <c r="H8" s="4" t="n">
        <v>245</v>
      </c>
      <c r="I8" s="4" t="n">
        <v>449</v>
      </c>
      <c r="J8" s="5">
        <f>IF($I8=0,"",($I8-$H8)/$I8)</f>
        <v/>
      </c>
      <c r="K8" s="3">
        <f>SUMIFS('Hareketler'!$E$2:$E$1500,'Hareketler'!$B$2:$B$1500,$A8,'Hareketler'!$C$2:$C$1500,"Giriş")-SUMIFS('Hareketler'!$E$2:$E$1500,'Hareketler'!$B$2:$B$1500,$A8,'Hareketler'!$C$2:$C$1500,"Çıkış")</f>
        <v/>
      </c>
      <c r="L8" s="4">
        <f>$K8*$H8</f>
        <v/>
      </c>
      <c r="M8" s="6">
        <f>IF($K8&lt;=$F8,"KRİTİK",IF($K8&lt;=$F8*1.5,"AZ",IF($K8&gt;=$G8,"FAZLA","NORMAL")))</f>
        <v/>
      </c>
    </row>
    <row r="9">
      <c r="A9" s="2" t="inlineStr">
        <is>
          <t>SKU-008</t>
        </is>
      </c>
      <c r="B9" s="2" t="inlineStr">
        <is>
          <t>Kadın Kot Pantolon 38</t>
        </is>
      </c>
      <c r="C9" s="2" t="inlineStr">
        <is>
          <t>Hazır Giyim → Alt</t>
        </is>
      </c>
      <c r="D9" s="2" t="inlineStr">
        <is>
          <t>Denim Co</t>
        </is>
      </c>
      <c r="E9" s="2" t="inlineStr">
        <is>
          <t>adet</t>
        </is>
      </c>
      <c r="F9" s="3" t="n">
        <v>10</v>
      </c>
      <c r="G9" s="3" t="n">
        <v>60</v>
      </c>
      <c r="H9" s="4" t="n">
        <v>258</v>
      </c>
      <c r="I9" s="4" t="n">
        <v>479</v>
      </c>
      <c r="J9" s="5">
        <f>IF($I9=0,"",($I9-$H9)/$I9)</f>
        <v/>
      </c>
      <c r="K9" s="3">
        <f>SUMIFS('Hareketler'!$E$2:$E$1500,'Hareketler'!$B$2:$B$1500,$A9,'Hareketler'!$C$2:$C$1500,"Giriş")-SUMIFS('Hareketler'!$E$2:$E$1500,'Hareketler'!$B$2:$B$1500,$A9,'Hareketler'!$C$2:$C$1500,"Çıkış")</f>
        <v/>
      </c>
      <c r="L9" s="4">
        <f>$K9*$H9</f>
        <v/>
      </c>
      <c r="M9" s="6">
        <f>IF($K9&lt;=$F9,"KRİTİK",IF($K9&lt;=$F9*1.5,"AZ",IF($K9&gt;=$G9,"FAZLA","NORMAL")))</f>
        <v/>
      </c>
    </row>
    <row r="10">
      <c r="A10" s="2" t="inlineStr">
        <is>
          <t>SKU-009</t>
        </is>
      </c>
      <c r="B10" s="2" t="inlineStr">
        <is>
          <t>Unisex Sweatshirt Gri Large</t>
        </is>
      </c>
      <c r="C10" s="2" t="inlineStr">
        <is>
          <t>Hazır Giyim → Üst</t>
        </is>
      </c>
      <c r="D10" s="2" t="inlineStr">
        <is>
          <t>Basictex</t>
        </is>
      </c>
      <c r="E10" s="2" t="inlineStr">
        <is>
          <t>adet</t>
        </is>
      </c>
      <c r="F10" s="3" t="n">
        <v>15</v>
      </c>
      <c r="G10" s="3" t="n">
        <v>70</v>
      </c>
      <c r="H10" s="4" t="n">
        <v>198</v>
      </c>
      <c r="I10" s="4" t="n">
        <v>359</v>
      </c>
      <c r="J10" s="5">
        <f>IF($I10=0,"",($I10-$H10)/$I10)</f>
        <v/>
      </c>
      <c r="K10" s="3">
        <f>SUMIFS('Hareketler'!$E$2:$E$1500,'Hareketler'!$B$2:$B$1500,$A10,'Hareketler'!$C$2:$C$1500,"Giriş")-SUMIFS('Hareketler'!$E$2:$E$1500,'Hareketler'!$B$2:$B$1500,$A10,'Hareketler'!$C$2:$C$1500,"Çıkış")</f>
        <v/>
      </c>
      <c r="L10" s="4">
        <f>$K10*$H10</f>
        <v/>
      </c>
      <c r="M10" s="6">
        <f>IF($K10&lt;=$F10,"KRİTİK",IF($K10&lt;=$F10*1.5,"AZ",IF($K10&gt;=$G10,"FAZLA","NORMAL")))</f>
        <v/>
      </c>
    </row>
    <row r="11">
      <c r="A11" s="2" t="inlineStr">
        <is>
          <t>SKU-010</t>
        </is>
      </c>
      <c r="B11" s="2" t="inlineStr">
        <is>
          <t>Unisex Sweatshirt Siyah Medium</t>
        </is>
      </c>
      <c r="C11" s="2" t="inlineStr">
        <is>
          <t>Hazır Giyim → Üst</t>
        </is>
      </c>
      <c r="D11" s="2" t="inlineStr">
        <is>
          <t>Basictex</t>
        </is>
      </c>
      <c r="E11" s="2" t="inlineStr">
        <is>
          <t>adet</t>
        </is>
      </c>
      <c r="F11" s="3" t="n">
        <v>15</v>
      </c>
      <c r="G11" s="3" t="n">
        <v>70</v>
      </c>
      <c r="H11" s="4" t="n">
        <v>198</v>
      </c>
      <c r="I11" s="4" t="n">
        <v>359</v>
      </c>
      <c r="J11" s="5">
        <f>IF($I11=0,"",($I11-$H11)/$I11)</f>
        <v/>
      </c>
      <c r="K11" s="3">
        <f>SUMIFS('Hareketler'!$E$2:$E$1500,'Hareketler'!$B$2:$B$1500,$A11,'Hareketler'!$C$2:$C$1500,"Giriş")-SUMIFS('Hareketler'!$E$2:$E$1500,'Hareketler'!$B$2:$B$1500,$A11,'Hareketler'!$C$2:$C$1500,"Çıkış")</f>
        <v/>
      </c>
      <c r="L11" s="4">
        <f>$K11*$H11</f>
        <v/>
      </c>
      <c r="M11" s="6">
        <f>IF($K11&lt;=$F11,"KRİTİK",IF($K11&lt;=$F11*1.5,"AZ",IF($K11&gt;=$G11,"FAZLA","NORMAL")))</f>
        <v/>
      </c>
    </row>
    <row r="12">
      <c r="A12" s="2" t="inlineStr">
        <is>
          <t>SKU-011</t>
        </is>
      </c>
      <c r="B12" s="2" t="inlineStr">
        <is>
          <t>Kışlık Mont Erkek Large</t>
        </is>
      </c>
      <c r="C12" s="2" t="inlineStr">
        <is>
          <t>Dış Giyim</t>
        </is>
      </c>
      <c r="D12" s="2" t="inlineStr">
        <is>
          <t>NordWear</t>
        </is>
      </c>
      <c r="E12" s="2" t="inlineStr">
        <is>
          <t>adet</t>
        </is>
      </c>
      <c r="F12" s="3" t="n">
        <v>5</v>
      </c>
      <c r="G12" s="3" t="n">
        <v>30</v>
      </c>
      <c r="H12" s="4" t="n">
        <v>890</v>
      </c>
      <c r="I12" s="4" t="n">
        <v>1690</v>
      </c>
      <c r="J12" s="5">
        <f>IF($I12=0,"",($I12-$H12)/$I12)</f>
        <v/>
      </c>
      <c r="K12" s="3">
        <f>SUMIFS('Hareketler'!$E$2:$E$1500,'Hareketler'!$B$2:$B$1500,$A12,'Hareketler'!$C$2:$C$1500,"Giriş")-SUMIFS('Hareketler'!$E$2:$E$1500,'Hareketler'!$B$2:$B$1500,$A12,'Hareketler'!$C$2:$C$1500,"Çıkış")</f>
        <v/>
      </c>
      <c r="L12" s="4">
        <f>$K12*$H12</f>
        <v/>
      </c>
      <c r="M12" s="6">
        <f>IF($K12&lt;=$F12,"KRİTİK",IF($K12&lt;=$F12*1.5,"AZ",IF($K12&gt;=$G12,"FAZLA","NORMAL")))</f>
        <v/>
      </c>
    </row>
    <row r="13">
      <c r="A13" s="2" t="inlineStr">
        <is>
          <t>SKU-012</t>
        </is>
      </c>
      <c r="B13" s="2" t="inlineStr">
        <is>
          <t>Kışlık Mont Kadın Medium</t>
        </is>
      </c>
      <c r="C13" s="2" t="inlineStr">
        <is>
          <t>Dış Giyim</t>
        </is>
      </c>
      <c r="D13" s="2" t="inlineStr">
        <is>
          <t>NordWear</t>
        </is>
      </c>
      <c r="E13" s="2" t="inlineStr">
        <is>
          <t>adet</t>
        </is>
      </c>
      <c r="F13" s="3" t="n">
        <v>5</v>
      </c>
      <c r="G13" s="3" t="n">
        <v>30</v>
      </c>
      <c r="H13" s="4" t="n">
        <v>920</v>
      </c>
      <c r="I13" s="4" t="n">
        <v>1750</v>
      </c>
      <c r="J13" s="5">
        <f>IF($I13=0,"",($I13-$H13)/$I13)</f>
        <v/>
      </c>
      <c r="K13" s="3">
        <f>SUMIFS('Hareketler'!$E$2:$E$1500,'Hareketler'!$B$2:$B$1500,$A13,'Hareketler'!$C$2:$C$1500,"Giriş")-SUMIFS('Hareketler'!$E$2:$E$1500,'Hareketler'!$B$2:$B$1500,$A13,'Hareketler'!$C$2:$C$1500,"Çıkış")</f>
        <v/>
      </c>
      <c r="L13" s="4">
        <f>$K13*$H13</f>
        <v/>
      </c>
      <c r="M13" s="6">
        <f>IF($K13&lt;=$F13,"KRİTİK",IF($K13&lt;=$F13*1.5,"AZ",IF($K13&gt;=$G13,"FAZLA","NORMAL")))</f>
        <v/>
      </c>
    </row>
    <row r="14">
      <c r="A14" s="2" t="inlineStr">
        <is>
          <t>SKU-013</t>
        </is>
      </c>
      <c r="B14" s="2" t="inlineStr">
        <is>
          <t>Yağmurluk Unisex</t>
        </is>
      </c>
      <c r="C14" s="2" t="inlineStr">
        <is>
          <t>Dış Giyim</t>
        </is>
      </c>
      <c r="D14" s="2" t="inlineStr">
        <is>
          <t>NordWear</t>
        </is>
      </c>
      <c r="E14" s="2" t="inlineStr">
        <is>
          <t>adet</t>
        </is>
      </c>
      <c r="F14" s="3" t="n">
        <v>8</v>
      </c>
      <c r="G14" s="3" t="n">
        <v>40</v>
      </c>
      <c r="H14" s="4" t="n">
        <v>320</v>
      </c>
      <c r="I14" s="4" t="n">
        <v>599</v>
      </c>
      <c r="J14" s="5">
        <f>IF($I14=0,"",($I14-$H14)/$I14)</f>
        <v/>
      </c>
      <c r="K14" s="3">
        <f>SUMIFS('Hareketler'!$E$2:$E$1500,'Hareketler'!$B$2:$B$1500,$A14,'Hareketler'!$C$2:$C$1500,"Giriş")-SUMIFS('Hareketler'!$E$2:$E$1500,'Hareketler'!$B$2:$B$1500,$A14,'Hareketler'!$C$2:$C$1500,"Çıkış")</f>
        <v/>
      </c>
      <c r="L14" s="4">
        <f>$K14*$H14</f>
        <v/>
      </c>
      <c r="M14" s="6">
        <f>IF($K14&lt;=$F14,"KRİTİK",IF($K14&lt;=$F14*1.5,"AZ",IF($K14&gt;=$G14,"FAZLA","NORMAL")))</f>
        <v/>
      </c>
    </row>
    <row r="15">
      <c r="A15" s="2" t="inlineStr">
        <is>
          <t>SKU-014</t>
        </is>
      </c>
      <c r="B15" s="2" t="inlineStr">
        <is>
          <t>Spor Ayakkabı 42 Beyaz</t>
        </is>
      </c>
      <c r="C15" s="2" t="inlineStr">
        <is>
          <t>Ayakkabı</t>
        </is>
      </c>
      <c r="D15" s="2" t="inlineStr">
        <is>
          <t>StepOne</t>
        </is>
      </c>
      <c r="E15" s="2" t="inlineStr">
        <is>
          <t>çift</t>
        </is>
      </c>
      <c r="F15" s="3" t="n">
        <v>8</v>
      </c>
      <c r="G15" s="3" t="n">
        <v>45</v>
      </c>
      <c r="H15" s="4" t="n">
        <v>540</v>
      </c>
      <c r="I15" s="4" t="n">
        <v>999</v>
      </c>
      <c r="J15" s="5">
        <f>IF($I15=0,"",($I15-$H15)/$I15)</f>
        <v/>
      </c>
      <c r="K15" s="3">
        <f>SUMIFS('Hareketler'!$E$2:$E$1500,'Hareketler'!$B$2:$B$1500,$A15,'Hareketler'!$C$2:$C$1500,"Giriş")-SUMIFS('Hareketler'!$E$2:$E$1500,'Hareketler'!$B$2:$B$1500,$A15,'Hareketler'!$C$2:$C$1500,"Çıkış")</f>
        <v/>
      </c>
      <c r="L15" s="4">
        <f>$K15*$H15</f>
        <v/>
      </c>
      <c r="M15" s="6">
        <f>IF($K15&lt;=$F15,"KRİTİK",IF($K15&lt;=$F15*1.5,"AZ",IF($K15&gt;=$G15,"FAZLA","NORMAL")))</f>
        <v/>
      </c>
    </row>
    <row r="16">
      <c r="A16" s="2" t="inlineStr">
        <is>
          <t>SKU-015</t>
        </is>
      </c>
      <c r="B16" s="2" t="inlineStr">
        <is>
          <t>Spor Ayakkabı 43 Beyaz</t>
        </is>
      </c>
      <c r="C16" s="2" t="inlineStr">
        <is>
          <t>Ayakkabı</t>
        </is>
      </c>
      <c r="D16" s="2" t="inlineStr">
        <is>
          <t>StepOne</t>
        </is>
      </c>
      <c r="E16" s="2" t="inlineStr">
        <is>
          <t>çift</t>
        </is>
      </c>
      <c r="F16" s="3" t="n">
        <v>8</v>
      </c>
      <c r="G16" s="3" t="n">
        <v>45</v>
      </c>
      <c r="H16" s="4" t="n">
        <v>540</v>
      </c>
      <c r="I16" s="4" t="n">
        <v>999</v>
      </c>
      <c r="J16" s="5">
        <f>IF($I16=0,"",($I16-$H16)/$I16)</f>
        <v/>
      </c>
      <c r="K16" s="3">
        <f>SUMIFS('Hareketler'!$E$2:$E$1500,'Hareketler'!$B$2:$B$1500,$A16,'Hareketler'!$C$2:$C$1500,"Giriş")-SUMIFS('Hareketler'!$E$2:$E$1500,'Hareketler'!$B$2:$B$1500,$A16,'Hareketler'!$C$2:$C$1500,"Çıkış")</f>
        <v/>
      </c>
      <c r="L16" s="4">
        <f>$K16*$H16</f>
        <v/>
      </c>
      <c r="M16" s="6">
        <f>IF($K16&lt;=$F16,"KRİTİK",IF($K16&lt;=$F16*1.5,"AZ",IF($K16&gt;=$G16,"FAZLA","NORMAL")))</f>
        <v/>
      </c>
    </row>
    <row r="17">
      <c r="A17" s="2" t="inlineStr">
        <is>
          <t>SKU-016</t>
        </is>
      </c>
      <c r="B17" s="2" t="inlineStr">
        <is>
          <t>Spor Ayakkabı 41 Siyah</t>
        </is>
      </c>
      <c r="C17" s="2" t="inlineStr">
        <is>
          <t>Ayakkabı</t>
        </is>
      </c>
      <c r="D17" s="2" t="inlineStr">
        <is>
          <t>StepOne</t>
        </is>
      </c>
      <c r="E17" s="2" t="inlineStr">
        <is>
          <t>çift</t>
        </is>
      </c>
      <c r="F17" s="3" t="n">
        <v>8</v>
      </c>
      <c r="G17" s="3" t="n">
        <v>45</v>
      </c>
      <c r="H17" s="4" t="n">
        <v>540</v>
      </c>
      <c r="I17" s="4" t="n">
        <v>999</v>
      </c>
      <c r="J17" s="5">
        <f>IF($I17=0,"",($I17-$H17)/$I17)</f>
        <v/>
      </c>
      <c r="K17" s="3">
        <f>SUMIFS('Hareketler'!$E$2:$E$1500,'Hareketler'!$B$2:$B$1500,$A17,'Hareketler'!$C$2:$C$1500,"Giriş")-SUMIFS('Hareketler'!$E$2:$E$1500,'Hareketler'!$B$2:$B$1500,$A17,'Hareketler'!$C$2:$C$1500,"Çıkış")</f>
        <v/>
      </c>
      <c r="L17" s="4">
        <f>$K17*$H17</f>
        <v/>
      </c>
      <c r="M17" s="6">
        <f>IF($K17&lt;=$F17,"KRİTİK",IF($K17&lt;=$F17*1.5,"AZ",IF($K17&gt;=$G17,"FAZLA","NORMAL")))</f>
        <v/>
      </c>
    </row>
    <row r="18">
      <c r="A18" s="2" t="inlineStr">
        <is>
          <t>SKU-017</t>
        </is>
      </c>
      <c r="B18" s="2" t="inlineStr">
        <is>
          <t>Deri Bot 42</t>
        </is>
      </c>
      <c r="C18" s="2" t="inlineStr">
        <is>
          <t>Ayakkabı</t>
        </is>
      </c>
      <c r="D18" s="2" t="inlineStr">
        <is>
          <t>Anadolu Deri</t>
        </is>
      </c>
      <c r="E18" s="2" t="inlineStr">
        <is>
          <t>çift</t>
        </is>
      </c>
      <c r="F18" s="3" t="n">
        <v>4</v>
      </c>
      <c r="G18" s="3" t="n">
        <v>25</v>
      </c>
      <c r="H18" s="4" t="n">
        <v>1150</v>
      </c>
      <c r="I18" s="4" t="n">
        <v>2190</v>
      </c>
      <c r="J18" s="5">
        <f>IF($I18=0,"",($I18-$H18)/$I18)</f>
        <v/>
      </c>
      <c r="K18" s="3">
        <f>SUMIFS('Hareketler'!$E$2:$E$1500,'Hareketler'!$B$2:$B$1500,$A18,'Hareketler'!$C$2:$C$1500,"Giriş")-SUMIFS('Hareketler'!$E$2:$E$1500,'Hareketler'!$B$2:$B$1500,$A18,'Hareketler'!$C$2:$C$1500,"Çıkış")</f>
        <v/>
      </c>
      <c r="L18" s="4">
        <f>$K18*$H18</f>
        <v/>
      </c>
      <c r="M18" s="6">
        <f>IF($K18&lt;=$F18,"KRİTİK",IF($K18&lt;=$F18*1.5,"AZ",IF($K18&gt;=$G18,"FAZLA","NORMAL")))</f>
        <v/>
      </c>
    </row>
    <row r="19">
      <c r="A19" s="2" t="inlineStr">
        <is>
          <t>SKU-018</t>
        </is>
      </c>
      <c r="B19" s="2" t="inlineStr">
        <is>
          <t>Terlik Ev 40-41</t>
        </is>
      </c>
      <c r="C19" s="2" t="inlineStr">
        <is>
          <t>Ayakkabı</t>
        </is>
      </c>
      <c r="D19" s="2" t="inlineStr">
        <is>
          <t>StepOne</t>
        </is>
      </c>
      <c r="E19" s="2" t="inlineStr">
        <is>
          <t>çift</t>
        </is>
      </c>
      <c r="F19" s="3" t="n">
        <v>20</v>
      </c>
      <c r="G19" s="3" t="n">
        <v>120</v>
      </c>
      <c r="H19" s="4" t="n">
        <v>68</v>
      </c>
      <c r="I19" s="4" t="n">
        <v>139</v>
      </c>
      <c r="J19" s="5">
        <f>IF($I19=0,"",($I19-$H19)/$I19)</f>
        <v/>
      </c>
      <c r="K19" s="3">
        <f>SUMIFS('Hareketler'!$E$2:$E$1500,'Hareketler'!$B$2:$B$1500,$A19,'Hareketler'!$C$2:$C$1500,"Giriş")-SUMIFS('Hareketler'!$E$2:$E$1500,'Hareketler'!$B$2:$B$1500,$A19,'Hareketler'!$C$2:$C$1500,"Çıkış")</f>
        <v/>
      </c>
      <c r="L19" s="4">
        <f>$K19*$H19</f>
        <v/>
      </c>
      <c r="M19" s="6">
        <f>IF($K19&lt;=$F19,"KRİTİK",IF($K19&lt;=$F19*1.5,"AZ",IF($K19&gt;=$G19,"FAZLA","NORMAL")))</f>
        <v/>
      </c>
    </row>
    <row r="20">
      <c r="A20" s="2" t="inlineStr">
        <is>
          <t>SKU-019</t>
        </is>
      </c>
      <c r="B20" s="2" t="inlineStr">
        <is>
          <t>Pamuklu Çorap 3'lü Paket</t>
        </is>
      </c>
      <c r="C20" s="2" t="inlineStr">
        <is>
          <t>Aksesuar</t>
        </is>
      </c>
      <c r="D20" s="2" t="inlineStr">
        <is>
          <t>Basictex</t>
        </is>
      </c>
      <c r="E20" s="2" t="inlineStr">
        <is>
          <t>paket</t>
        </is>
      </c>
      <c r="F20" s="3" t="n">
        <v>40</v>
      </c>
      <c r="G20" s="3" t="n">
        <v>250</v>
      </c>
      <c r="H20" s="4" t="n">
        <v>42</v>
      </c>
      <c r="I20" s="4" t="n">
        <v>89</v>
      </c>
      <c r="J20" s="5">
        <f>IF($I20=0,"",($I20-$H20)/$I20)</f>
        <v/>
      </c>
      <c r="K20" s="3">
        <f>SUMIFS('Hareketler'!$E$2:$E$1500,'Hareketler'!$B$2:$B$1500,$A20,'Hareketler'!$C$2:$C$1500,"Giriş")-SUMIFS('Hareketler'!$E$2:$E$1500,'Hareketler'!$B$2:$B$1500,$A20,'Hareketler'!$C$2:$C$1500,"Çıkış")</f>
        <v/>
      </c>
      <c r="L20" s="4">
        <f>$K20*$H20</f>
        <v/>
      </c>
      <c r="M20" s="6">
        <f>IF($K20&lt;=$F20,"KRİTİK",IF($K20&lt;=$F20*1.5,"AZ",IF($K20&gt;=$G20,"FAZLA","NORMAL")))</f>
        <v/>
      </c>
    </row>
    <row r="21">
      <c r="A21" s="2" t="inlineStr">
        <is>
          <t>SKU-020</t>
        </is>
      </c>
      <c r="B21" s="2" t="inlineStr">
        <is>
          <t>Kemer Deri Siyah 105cm</t>
        </is>
      </c>
      <c r="C21" s="2" t="inlineStr">
        <is>
          <t>Aksesuar</t>
        </is>
      </c>
      <c r="D21" s="2" t="inlineStr">
        <is>
          <t>Anadolu Deri</t>
        </is>
      </c>
      <c r="E21" s="2" t="inlineStr">
        <is>
          <t>adet</t>
        </is>
      </c>
      <c r="F21" s="3" t="n">
        <v>10</v>
      </c>
      <c r="G21" s="3" t="n">
        <v>50</v>
      </c>
      <c r="H21" s="4" t="n">
        <v>165</v>
      </c>
      <c r="I21" s="4" t="n">
        <v>329</v>
      </c>
      <c r="J21" s="5">
        <f>IF($I21=0,"",($I21-$H21)/$I21)</f>
        <v/>
      </c>
      <c r="K21" s="3">
        <f>SUMIFS('Hareketler'!$E$2:$E$1500,'Hareketler'!$B$2:$B$1500,$A21,'Hareketler'!$C$2:$C$1500,"Giriş")-SUMIFS('Hareketler'!$E$2:$E$1500,'Hareketler'!$B$2:$B$1500,$A21,'Hareketler'!$C$2:$C$1500,"Çıkış")</f>
        <v/>
      </c>
      <c r="L21" s="4">
        <f>$K21*$H21</f>
        <v/>
      </c>
      <c r="M21" s="6">
        <f>IF($K21&lt;=$F21,"KRİTİK",IF($K21&lt;=$F21*1.5,"AZ",IF($K21&gt;=$G21,"FAZLA","NORMAL")))</f>
        <v/>
      </c>
    </row>
    <row r="22">
      <c r="A22" s="2" t="inlineStr">
        <is>
          <t>SKU-021</t>
        </is>
      </c>
      <c r="B22" s="2" t="inlineStr">
        <is>
          <t>Kemer Deri Kahve 110cm</t>
        </is>
      </c>
      <c r="C22" s="2" t="inlineStr">
        <is>
          <t>Aksesuar</t>
        </is>
      </c>
      <c r="D22" s="2" t="inlineStr">
        <is>
          <t>Anadolu Deri</t>
        </is>
      </c>
      <c r="E22" s="2" t="inlineStr">
        <is>
          <t>adet</t>
        </is>
      </c>
      <c r="F22" s="3" t="n">
        <v>10</v>
      </c>
      <c r="G22" s="3" t="n">
        <v>50</v>
      </c>
      <c r="H22" s="4" t="n">
        <v>165</v>
      </c>
      <c r="I22" s="4" t="n">
        <v>329</v>
      </c>
      <c r="J22" s="5">
        <f>IF($I22=0,"",($I22-$H22)/$I22)</f>
        <v/>
      </c>
      <c r="K22" s="3">
        <f>SUMIFS('Hareketler'!$E$2:$E$1500,'Hareketler'!$B$2:$B$1500,$A22,'Hareketler'!$C$2:$C$1500,"Giriş")-SUMIFS('Hareketler'!$E$2:$E$1500,'Hareketler'!$B$2:$B$1500,$A22,'Hareketler'!$C$2:$C$1500,"Çıkış")</f>
        <v/>
      </c>
      <c r="L22" s="4">
        <f>$K22*$H22</f>
        <v/>
      </c>
      <c r="M22" s="6">
        <f>IF($K22&lt;=$F22,"KRİTİK",IF($K22&lt;=$F22*1.5,"AZ",IF($K22&gt;=$G22,"FAZLA","NORMAL")))</f>
        <v/>
      </c>
    </row>
    <row r="23">
      <c r="A23" s="2" t="inlineStr">
        <is>
          <t>SKU-022</t>
        </is>
      </c>
      <c r="B23" s="2" t="inlineStr">
        <is>
          <t>Şapka Bere Gri</t>
        </is>
      </c>
      <c r="C23" s="2" t="inlineStr">
        <is>
          <t>Aksesuar</t>
        </is>
      </c>
      <c r="D23" s="2" t="inlineStr">
        <is>
          <t>NordWear</t>
        </is>
      </c>
      <c r="E23" s="2" t="inlineStr">
        <is>
          <t>adet</t>
        </is>
      </c>
      <c r="F23" s="3" t="n">
        <v>25</v>
      </c>
      <c r="G23" s="3" t="n">
        <v>120</v>
      </c>
      <c r="H23" s="4" t="n">
        <v>58</v>
      </c>
      <c r="I23" s="4" t="n">
        <v>119</v>
      </c>
      <c r="J23" s="5">
        <f>IF($I23=0,"",($I23-$H23)/$I23)</f>
        <v/>
      </c>
      <c r="K23" s="3">
        <f>SUMIFS('Hareketler'!$E$2:$E$1500,'Hareketler'!$B$2:$B$1500,$A23,'Hareketler'!$C$2:$C$1500,"Giriş")-SUMIFS('Hareketler'!$E$2:$E$1500,'Hareketler'!$B$2:$B$1500,$A23,'Hareketler'!$C$2:$C$1500,"Çıkış")</f>
        <v/>
      </c>
      <c r="L23" s="4">
        <f>$K23*$H23</f>
        <v/>
      </c>
      <c r="M23" s="6">
        <f>IF($K23&lt;=$F23,"KRİTİK",IF($K23&lt;=$F23*1.5,"AZ",IF($K23&gt;=$G23,"FAZLA","NORMAL")))</f>
        <v/>
      </c>
    </row>
    <row r="24">
      <c r="A24" s="2" t="inlineStr">
        <is>
          <t>SKU-023</t>
        </is>
      </c>
      <c r="B24" s="2" t="inlineStr">
        <is>
          <t>Atkı Yün Bordo</t>
        </is>
      </c>
      <c r="C24" s="2" t="inlineStr">
        <is>
          <t>Aksesuar</t>
        </is>
      </c>
      <c r="D24" s="2" t="inlineStr">
        <is>
          <t>NordWear</t>
        </is>
      </c>
      <c r="E24" s="2" t="inlineStr">
        <is>
          <t>adet</t>
        </is>
      </c>
      <c r="F24" s="3" t="n">
        <v>20</v>
      </c>
      <c r="G24" s="3" t="n">
        <v>100</v>
      </c>
      <c r="H24" s="4" t="n">
        <v>72</v>
      </c>
      <c r="I24" s="4" t="n">
        <v>149</v>
      </c>
      <c r="J24" s="5">
        <f>IF($I24=0,"",($I24-$H24)/$I24)</f>
        <v/>
      </c>
      <c r="K24" s="3">
        <f>SUMIFS('Hareketler'!$E$2:$E$1500,'Hareketler'!$B$2:$B$1500,$A24,'Hareketler'!$C$2:$C$1500,"Giriş")-SUMIFS('Hareketler'!$E$2:$E$1500,'Hareketler'!$B$2:$B$1500,$A24,'Hareketler'!$C$2:$C$1500,"Çıkış")</f>
        <v/>
      </c>
      <c r="L24" s="4">
        <f>$K24*$H24</f>
        <v/>
      </c>
      <c r="M24" s="6">
        <f>IF($K24&lt;=$F24,"KRİTİK",IF($K24&lt;=$F24*1.5,"AZ",IF($K24&gt;=$G24,"FAZLA","NORMAL")))</f>
        <v/>
      </c>
    </row>
    <row r="25">
      <c r="A25" s="2" t="inlineStr">
        <is>
          <t>SKU-024</t>
        </is>
      </c>
      <c r="B25" s="2" t="inlineStr">
        <is>
          <t>Eldiven Deri Siyah</t>
        </is>
      </c>
      <c r="C25" s="2" t="inlineStr">
        <is>
          <t>Aksesuar</t>
        </is>
      </c>
      <c r="D25" s="2" t="inlineStr">
        <is>
          <t>Anadolu Deri</t>
        </is>
      </c>
      <c r="E25" s="2" t="inlineStr">
        <is>
          <t>çift</t>
        </is>
      </c>
      <c r="F25" s="3" t="n">
        <v>12</v>
      </c>
      <c r="G25" s="3" t="n">
        <v>60</v>
      </c>
      <c r="H25" s="4" t="n">
        <v>148</v>
      </c>
      <c r="I25" s="4" t="n">
        <v>289</v>
      </c>
      <c r="J25" s="5">
        <f>IF($I25=0,"",($I25-$H25)/$I25)</f>
        <v/>
      </c>
      <c r="K25" s="3">
        <f>SUMIFS('Hareketler'!$E$2:$E$1500,'Hareketler'!$B$2:$B$1500,$A25,'Hareketler'!$C$2:$C$1500,"Giriş")-SUMIFS('Hareketler'!$E$2:$E$1500,'Hareketler'!$B$2:$B$1500,$A25,'Hareketler'!$C$2:$C$1500,"Çıkış")</f>
        <v/>
      </c>
      <c r="L25" s="4">
        <f>$K25*$H25</f>
        <v/>
      </c>
      <c r="M25" s="6">
        <f>IF($K25&lt;=$F25,"KRİTİK",IF($K25&lt;=$F25*1.5,"AZ",IF($K25&gt;=$G25,"FAZLA","NORMAL")))</f>
        <v/>
      </c>
    </row>
    <row r="26">
      <c r="A26" s="2" t="inlineStr">
        <is>
          <t>SKU-025</t>
        </is>
      </c>
      <c r="B26" s="2" t="inlineStr">
        <is>
          <t>Sırt Çantası 25L</t>
        </is>
      </c>
      <c r="C26" s="2" t="inlineStr">
        <is>
          <t>Çanta</t>
        </is>
      </c>
      <c r="D26" s="2" t="inlineStr">
        <is>
          <t>TrekPro</t>
        </is>
      </c>
      <c r="E26" s="2" t="inlineStr">
        <is>
          <t>adet</t>
        </is>
      </c>
      <c r="F26" s="3" t="n">
        <v>6</v>
      </c>
      <c r="G26" s="3" t="n">
        <v>35</v>
      </c>
      <c r="H26" s="4" t="n">
        <v>385</v>
      </c>
      <c r="I26" s="4" t="n">
        <v>749</v>
      </c>
      <c r="J26" s="5">
        <f>IF($I26=0,"",($I26-$H26)/$I26)</f>
        <v/>
      </c>
      <c r="K26" s="3">
        <f>SUMIFS('Hareketler'!$E$2:$E$1500,'Hareketler'!$B$2:$B$1500,$A26,'Hareketler'!$C$2:$C$1500,"Giriş")-SUMIFS('Hareketler'!$E$2:$E$1500,'Hareketler'!$B$2:$B$1500,$A26,'Hareketler'!$C$2:$C$1500,"Çıkış")</f>
        <v/>
      </c>
      <c r="L26" s="4">
        <f>$K26*$H26</f>
        <v/>
      </c>
      <c r="M26" s="6">
        <f>IF($K26&lt;=$F26,"KRİTİK",IF($K26&lt;=$F26*1.5,"AZ",IF($K26&gt;=$G26,"FAZLA","NORMAL")))</f>
        <v/>
      </c>
    </row>
    <row r="27">
      <c r="A27" s="2" t="inlineStr">
        <is>
          <t>SKU-026</t>
        </is>
      </c>
      <c r="B27" s="2" t="inlineStr">
        <is>
          <t>Laptop Çantası 15"</t>
        </is>
      </c>
      <c r="C27" s="2" t="inlineStr">
        <is>
          <t>Çanta</t>
        </is>
      </c>
      <c r="D27" s="2" t="inlineStr">
        <is>
          <t>TrekPro</t>
        </is>
      </c>
      <c r="E27" s="2" t="inlineStr">
        <is>
          <t>adet</t>
        </is>
      </c>
      <c r="F27" s="3" t="n">
        <v>8</v>
      </c>
      <c r="G27" s="3" t="n">
        <v>40</v>
      </c>
      <c r="H27" s="4" t="n">
        <v>295</v>
      </c>
      <c r="I27" s="4" t="n">
        <v>569</v>
      </c>
      <c r="J27" s="5">
        <f>IF($I27=0,"",($I27-$H27)/$I27)</f>
        <v/>
      </c>
      <c r="K27" s="3">
        <f>SUMIFS('Hareketler'!$E$2:$E$1500,'Hareketler'!$B$2:$B$1500,$A27,'Hareketler'!$C$2:$C$1500,"Giriş")-SUMIFS('Hareketler'!$E$2:$E$1500,'Hareketler'!$B$2:$B$1500,$A27,'Hareketler'!$C$2:$C$1500,"Çıkış")</f>
        <v/>
      </c>
      <c r="L27" s="4">
        <f>$K27*$H27</f>
        <v/>
      </c>
      <c r="M27" s="6">
        <f>IF($K27&lt;=$F27,"KRİTİK",IF($K27&lt;=$F27*1.5,"AZ",IF($K27&gt;=$G27,"FAZLA","NORMAL")))</f>
        <v/>
      </c>
    </row>
    <row r="28">
      <c r="A28" s="2" t="inlineStr">
        <is>
          <t>SKU-027</t>
        </is>
      </c>
      <c r="B28" s="2" t="inlineStr">
        <is>
          <t>El Çantası Kadın Deri</t>
        </is>
      </c>
      <c r="C28" s="2" t="inlineStr">
        <is>
          <t>Çanta</t>
        </is>
      </c>
      <c r="D28" s="2" t="inlineStr">
        <is>
          <t>Anadolu Deri</t>
        </is>
      </c>
      <c r="E28" s="2" t="inlineStr">
        <is>
          <t>adet</t>
        </is>
      </c>
      <c r="F28" s="3" t="n">
        <v>4</v>
      </c>
      <c r="G28" s="3" t="n">
        <v>25</v>
      </c>
      <c r="H28" s="4" t="n">
        <v>620</v>
      </c>
      <c r="I28" s="4" t="n">
        <v>1249</v>
      </c>
      <c r="J28" s="5">
        <f>IF($I28=0,"",($I28-$H28)/$I28)</f>
        <v/>
      </c>
      <c r="K28" s="3">
        <f>SUMIFS('Hareketler'!$E$2:$E$1500,'Hareketler'!$B$2:$B$1500,$A28,'Hareketler'!$C$2:$C$1500,"Giriş")-SUMIFS('Hareketler'!$E$2:$E$1500,'Hareketler'!$B$2:$B$1500,$A28,'Hareketler'!$C$2:$C$1500,"Çıkış")</f>
        <v/>
      </c>
      <c r="L28" s="4">
        <f>$K28*$H28</f>
        <v/>
      </c>
      <c r="M28" s="6">
        <f>IF($K28&lt;=$F28,"KRİTİK",IF($K28&lt;=$F28*1.5,"AZ",IF($K28&gt;=$G28,"FAZLA","NORMAL")))</f>
        <v/>
      </c>
    </row>
    <row r="29">
      <c r="A29" s="2" t="inlineStr">
        <is>
          <t>SKU-028</t>
        </is>
      </c>
      <c r="B29" s="2" t="inlineStr">
        <is>
          <t>Valiz Orta Boy</t>
        </is>
      </c>
      <c r="C29" s="2" t="inlineStr">
        <is>
          <t>Çanta</t>
        </is>
      </c>
      <c r="D29" s="2" t="inlineStr">
        <is>
          <t>TrekPro</t>
        </is>
      </c>
      <c r="E29" s="2" t="inlineStr">
        <is>
          <t>adet</t>
        </is>
      </c>
      <c r="F29" s="3" t="n">
        <v>3</v>
      </c>
      <c r="G29" s="3" t="n">
        <v>20</v>
      </c>
      <c r="H29" s="4" t="n">
        <v>1240</v>
      </c>
      <c r="I29" s="4" t="n">
        <v>2390</v>
      </c>
      <c r="J29" s="5">
        <f>IF($I29=0,"",($I29-$H29)/$I29)</f>
        <v/>
      </c>
      <c r="K29" s="3">
        <f>SUMIFS('Hareketler'!$E$2:$E$1500,'Hareketler'!$B$2:$B$1500,$A29,'Hareketler'!$C$2:$C$1500,"Giriş")-SUMIFS('Hareketler'!$E$2:$E$1500,'Hareketler'!$B$2:$B$1500,$A29,'Hareketler'!$C$2:$C$1500,"Çıkış")</f>
        <v/>
      </c>
      <c r="L29" s="4">
        <f>$K29*$H29</f>
        <v/>
      </c>
      <c r="M29" s="6">
        <f>IF($K29&lt;=$F29,"KRİTİK",IF($K29&lt;=$F29*1.5,"AZ",IF($K29&gt;=$G29,"FAZLA","NORMAL")))</f>
        <v/>
      </c>
    </row>
    <row r="30">
      <c r="A30" s="2" t="inlineStr">
        <is>
          <t>SKU-029</t>
        </is>
      </c>
      <c r="B30" s="2" t="inlineStr">
        <is>
          <t>Askılı Elbise Yazlık 38</t>
        </is>
      </c>
      <c r="C30" s="2" t="inlineStr">
        <is>
          <t>Hazır Giyim → Elbise</t>
        </is>
      </c>
      <c r="D30" s="2" t="inlineStr">
        <is>
          <t>Moda Line</t>
        </is>
      </c>
      <c r="E30" s="2" t="inlineStr">
        <is>
          <t>adet</t>
        </is>
      </c>
      <c r="F30" s="3" t="n">
        <v>8</v>
      </c>
      <c r="G30" s="3" t="n">
        <v>45</v>
      </c>
      <c r="H30" s="4" t="n">
        <v>218</v>
      </c>
      <c r="I30" s="4" t="n">
        <v>419</v>
      </c>
      <c r="J30" s="5">
        <f>IF($I30=0,"",($I30-$H30)/$I30)</f>
        <v/>
      </c>
      <c r="K30" s="3">
        <f>SUMIFS('Hareketler'!$E$2:$E$1500,'Hareketler'!$B$2:$B$1500,$A30,'Hareketler'!$C$2:$C$1500,"Giriş")-SUMIFS('Hareketler'!$E$2:$E$1500,'Hareketler'!$B$2:$B$1500,$A30,'Hareketler'!$C$2:$C$1500,"Çıkış")</f>
        <v/>
      </c>
      <c r="L30" s="4">
        <f>$K30*$H30</f>
        <v/>
      </c>
      <c r="M30" s="6">
        <f>IF($K30&lt;=$F30,"KRİTİK",IF($K30&lt;=$F30*1.5,"AZ",IF($K30&gt;=$G30,"FAZLA","NORMAL")))</f>
        <v/>
      </c>
    </row>
    <row r="31">
      <c r="A31" s="2" t="inlineStr">
        <is>
          <t>SKU-030</t>
        </is>
      </c>
      <c r="B31" s="2" t="inlineStr">
        <is>
          <t>Askılı Elbise Yazlık 40</t>
        </is>
      </c>
      <c r="C31" s="2" t="inlineStr">
        <is>
          <t>Hazır Giyim → Elbise</t>
        </is>
      </c>
      <c r="D31" s="2" t="inlineStr">
        <is>
          <t>Moda Line</t>
        </is>
      </c>
      <c r="E31" s="2" t="inlineStr">
        <is>
          <t>adet</t>
        </is>
      </c>
      <c r="F31" s="3" t="n">
        <v>8</v>
      </c>
      <c r="G31" s="3" t="n">
        <v>45</v>
      </c>
      <c r="H31" s="4" t="n">
        <v>218</v>
      </c>
      <c r="I31" s="4" t="n">
        <v>419</v>
      </c>
      <c r="J31" s="5">
        <f>IF($I31=0,"",($I31-$H31)/$I31)</f>
        <v/>
      </c>
      <c r="K31" s="3">
        <f>SUMIFS('Hareketler'!$E$2:$E$1500,'Hareketler'!$B$2:$B$1500,$A31,'Hareketler'!$C$2:$C$1500,"Giriş")-SUMIFS('Hareketler'!$E$2:$E$1500,'Hareketler'!$B$2:$B$1500,$A31,'Hareketler'!$C$2:$C$1500,"Çıkış")</f>
        <v/>
      </c>
      <c r="L31" s="4">
        <f>$K31*$H31</f>
        <v/>
      </c>
      <c r="M31" s="6">
        <f>IF($K31&lt;=$F31,"KRİTİK",IF($K31&lt;=$F31*1.5,"AZ",IF($K31&gt;=$G31,"FAZLA","NORMAL")))</f>
        <v/>
      </c>
    </row>
    <row r="32">
      <c r="A32" s="2" t="inlineStr">
        <is>
          <t>SKU-031</t>
        </is>
      </c>
      <c r="B32" s="2" t="inlineStr">
        <is>
          <t>Gömlek Erkek Beyaz L</t>
        </is>
      </c>
      <c r="C32" s="2" t="inlineStr">
        <is>
          <t>Hazır Giyim → Üst</t>
        </is>
      </c>
      <c r="D32" s="2" t="inlineStr">
        <is>
          <t>Ofis Stil</t>
        </is>
      </c>
      <c r="E32" s="2" t="inlineStr">
        <is>
          <t>adet</t>
        </is>
      </c>
      <c r="F32" s="3" t="n">
        <v>12</v>
      </c>
      <c r="G32" s="3" t="n">
        <v>60</v>
      </c>
      <c r="H32" s="4" t="n">
        <v>178</v>
      </c>
      <c r="I32" s="4" t="n">
        <v>339</v>
      </c>
      <c r="J32" s="5">
        <f>IF($I32=0,"",($I32-$H32)/$I32)</f>
        <v/>
      </c>
      <c r="K32" s="3">
        <f>SUMIFS('Hareketler'!$E$2:$E$1500,'Hareketler'!$B$2:$B$1500,$A32,'Hareketler'!$C$2:$C$1500,"Giriş")-SUMIFS('Hareketler'!$E$2:$E$1500,'Hareketler'!$B$2:$B$1500,$A32,'Hareketler'!$C$2:$C$1500,"Çıkış")</f>
        <v/>
      </c>
      <c r="L32" s="4">
        <f>$K32*$H32</f>
        <v/>
      </c>
      <c r="M32" s="6">
        <f>IF($K32&lt;=$F32,"KRİTİK",IF($K32&lt;=$F32*1.5,"AZ",IF($K32&gt;=$G32,"FAZLA","NORMAL")))</f>
        <v/>
      </c>
    </row>
    <row r="33">
      <c r="A33" s="2" t="inlineStr">
        <is>
          <t>SKU-032</t>
        </is>
      </c>
      <c r="B33" s="2" t="inlineStr">
        <is>
          <t>Gömlek Erkek Mavi M</t>
        </is>
      </c>
      <c r="C33" s="2" t="inlineStr">
        <is>
          <t>Hazır Giyim → Üst</t>
        </is>
      </c>
      <c r="D33" s="2" t="inlineStr">
        <is>
          <t>Ofis Stil</t>
        </is>
      </c>
      <c r="E33" s="2" t="inlineStr">
        <is>
          <t>adet</t>
        </is>
      </c>
      <c r="F33" s="3" t="n">
        <v>12</v>
      </c>
      <c r="G33" s="3" t="n">
        <v>60</v>
      </c>
      <c r="H33" s="4" t="n">
        <v>178</v>
      </c>
      <c r="I33" s="4" t="n">
        <v>339</v>
      </c>
      <c r="J33" s="5">
        <f>IF($I33=0,"",($I33-$H33)/$I33)</f>
        <v/>
      </c>
      <c r="K33" s="3">
        <f>SUMIFS('Hareketler'!$E$2:$E$1500,'Hareketler'!$B$2:$B$1500,$A33,'Hareketler'!$C$2:$C$1500,"Giriş")-SUMIFS('Hareketler'!$E$2:$E$1500,'Hareketler'!$B$2:$B$1500,$A33,'Hareketler'!$C$2:$C$1500,"Çıkış")</f>
        <v/>
      </c>
      <c r="L33" s="4">
        <f>$K33*$H33</f>
        <v/>
      </c>
      <c r="M33" s="6">
        <f>IF($K33&lt;=$F33,"KRİTİK",IF($K33&lt;=$F33*1.5,"AZ",IF($K33&gt;=$G33,"FAZLA","NORMAL")))</f>
        <v/>
      </c>
    </row>
    <row r="34">
      <c r="A34" s="2" t="inlineStr">
        <is>
          <t>SKU-033</t>
        </is>
      </c>
      <c r="B34" s="2" t="inlineStr">
        <is>
          <t>Takım Elbise Lacivert 52</t>
        </is>
      </c>
      <c r="C34" s="2" t="inlineStr">
        <is>
          <t>Hazır Giyim → Takım</t>
        </is>
      </c>
      <c r="D34" s="2" t="inlineStr">
        <is>
          <t>Ofis Stil</t>
        </is>
      </c>
      <c r="E34" s="2" t="inlineStr">
        <is>
          <t>adet</t>
        </is>
      </c>
      <c r="F34" s="3" t="n">
        <v>2</v>
      </c>
      <c r="G34" s="3" t="n">
        <v>15</v>
      </c>
      <c r="H34" s="4" t="n">
        <v>1680</v>
      </c>
      <c r="I34" s="4" t="n">
        <v>3290</v>
      </c>
      <c r="J34" s="5">
        <f>IF($I34=0,"",($I34-$H34)/$I34)</f>
        <v/>
      </c>
      <c r="K34" s="3">
        <f>SUMIFS('Hareketler'!$E$2:$E$1500,'Hareketler'!$B$2:$B$1500,$A34,'Hareketler'!$C$2:$C$1500,"Giriş")-SUMIFS('Hareketler'!$E$2:$E$1500,'Hareketler'!$B$2:$B$1500,$A34,'Hareketler'!$C$2:$C$1500,"Çıkış")</f>
        <v/>
      </c>
      <c r="L34" s="4">
        <f>$K34*$H34</f>
        <v/>
      </c>
      <c r="M34" s="6">
        <f>IF($K34&lt;=$F34,"KRİTİK",IF($K34&lt;=$F34*1.5,"AZ",IF($K34&gt;=$G34,"FAZLA","NORMAL")))</f>
        <v/>
      </c>
    </row>
    <row r="35">
      <c r="A35" s="2" t="inlineStr">
        <is>
          <t>SKU-034</t>
        </is>
      </c>
      <c r="B35" s="2" t="inlineStr">
        <is>
          <t>Kravat İpek Bordo</t>
        </is>
      </c>
      <c r="C35" s="2" t="inlineStr">
        <is>
          <t>Aksesuar</t>
        </is>
      </c>
      <c r="D35" s="2" t="inlineStr">
        <is>
          <t>Ofis Stil</t>
        </is>
      </c>
      <c r="E35" s="2" t="inlineStr">
        <is>
          <t>adet</t>
        </is>
      </c>
      <c r="F35" s="3" t="n">
        <v>15</v>
      </c>
      <c r="G35" s="3" t="n">
        <v>80</v>
      </c>
      <c r="H35" s="4" t="n">
        <v>96</v>
      </c>
      <c r="I35" s="4" t="n">
        <v>199</v>
      </c>
      <c r="J35" s="5">
        <f>IF($I35=0,"",($I35-$H35)/$I35)</f>
        <v/>
      </c>
      <c r="K35" s="3">
        <f>SUMIFS('Hareketler'!$E$2:$E$1500,'Hareketler'!$B$2:$B$1500,$A35,'Hareketler'!$C$2:$C$1500,"Giriş")-SUMIFS('Hareketler'!$E$2:$E$1500,'Hareketler'!$B$2:$B$1500,$A35,'Hareketler'!$C$2:$C$1500,"Çıkış")</f>
        <v/>
      </c>
      <c r="L35" s="4">
        <f>$K35*$H35</f>
        <v/>
      </c>
      <c r="M35" s="6">
        <f>IF($K35&lt;=$F35,"KRİTİK",IF($K35&lt;=$F35*1.5,"AZ",IF($K35&gt;=$G35,"FAZLA","NORMAL")))</f>
        <v/>
      </c>
    </row>
    <row r="36">
      <c r="A36" s="2" t="inlineStr">
        <is>
          <t>SKU-035</t>
        </is>
      </c>
      <c r="B36" s="2" t="inlineStr">
        <is>
          <t>Pijama Takımı Kadın M</t>
        </is>
      </c>
      <c r="C36" s="2" t="inlineStr">
        <is>
          <t>Ev Giyim</t>
        </is>
      </c>
      <c r="D36" s="2" t="inlineStr">
        <is>
          <t>Basictex</t>
        </is>
      </c>
      <c r="E36" s="2" t="inlineStr">
        <is>
          <t>takım</t>
        </is>
      </c>
      <c r="F36" s="3" t="n">
        <v>10</v>
      </c>
      <c r="G36" s="3" t="n">
        <v>55</v>
      </c>
      <c r="H36" s="4" t="n">
        <v>155</v>
      </c>
      <c r="I36" s="4" t="n">
        <v>299</v>
      </c>
      <c r="J36" s="5">
        <f>IF($I36=0,"",($I36-$H36)/$I36)</f>
        <v/>
      </c>
      <c r="K36" s="3">
        <f>SUMIFS('Hareketler'!$E$2:$E$1500,'Hareketler'!$B$2:$B$1500,$A36,'Hareketler'!$C$2:$C$1500,"Giriş")-SUMIFS('Hareketler'!$E$2:$E$1500,'Hareketler'!$B$2:$B$1500,$A36,'Hareketler'!$C$2:$C$1500,"Çıkış")</f>
        <v/>
      </c>
      <c r="L36" s="4">
        <f>$K36*$H36</f>
        <v/>
      </c>
      <c r="M36" s="6">
        <f>IF($K36&lt;=$F36,"KRİTİK",IF($K36&lt;=$F36*1.5,"AZ",IF($K36&gt;=$G36,"FAZLA","NORMAL")))</f>
        <v/>
      </c>
    </row>
    <row r="37">
      <c r="A37" s="2" t="inlineStr">
        <is>
          <t>SKU-036</t>
        </is>
      </c>
      <c r="B37" s="2" t="inlineStr">
        <is>
          <t>Pijama Takımı Erkek L</t>
        </is>
      </c>
      <c r="C37" s="2" t="inlineStr">
        <is>
          <t>Ev Giyim</t>
        </is>
      </c>
      <c r="D37" s="2" t="inlineStr">
        <is>
          <t>Basictex</t>
        </is>
      </c>
      <c r="E37" s="2" t="inlineStr">
        <is>
          <t>takım</t>
        </is>
      </c>
      <c r="F37" s="3" t="n">
        <v>10</v>
      </c>
      <c r="G37" s="3" t="n">
        <v>55</v>
      </c>
      <c r="H37" s="4" t="n">
        <v>155</v>
      </c>
      <c r="I37" s="4" t="n">
        <v>299</v>
      </c>
      <c r="J37" s="5">
        <f>IF($I37=0,"",($I37-$H37)/$I37)</f>
        <v/>
      </c>
      <c r="K37" s="3">
        <f>SUMIFS('Hareketler'!$E$2:$E$1500,'Hareketler'!$B$2:$B$1500,$A37,'Hareketler'!$C$2:$C$1500,"Giriş")-SUMIFS('Hareketler'!$E$2:$E$1500,'Hareketler'!$B$2:$B$1500,$A37,'Hareketler'!$C$2:$C$1500,"Çıkış")</f>
        <v/>
      </c>
      <c r="L37" s="4">
        <f>$K37*$H37</f>
        <v/>
      </c>
      <c r="M37" s="6">
        <f>IF($K37&lt;=$F37,"KRİTİK",IF($K37&lt;=$F37*1.5,"AZ",IF($K37&gt;=$G37,"FAZLA","NORMAL")))</f>
        <v/>
      </c>
    </row>
    <row r="38">
      <c r="A38" s="2" t="inlineStr">
        <is>
          <t>SKU-037</t>
        </is>
      </c>
      <c r="B38" s="2" t="inlineStr">
        <is>
          <t>Bornoz Beyaz Large</t>
        </is>
      </c>
      <c r="C38" s="2" t="inlineStr">
        <is>
          <t>Ev Tekstili</t>
        </is>
      </c>
      <c r="D38" s="2" t="inlineStr">
        <is>
          <t>Pamuk Ev</t>
        </is>
      </c>
      <c r="E38" s="2" t="inlineStr">
        <is>
          <t>adet</t>
        </is>
      </c>
      <c r="F38" s="3" t="n">
        <v>8</v>
      </c>
      <c r="G38" s="3" t="n">
        <v>40</v>
      </c>
      <c r="H38" s="4" t="n">
        <v>285</v>
      </c>
      <c r="I38" s="4" t="n">
        <v>549</v>
      </c>
      <c r="J38" s="5">
        <f>IF($I38=0,"",($I38-$H38)/$I38)</f>
        <v/>
      </c>
      <c r="K38" s="3">
        <f>SUMIFS('Hareketler'!$E$2:$E$1500,'Hareketler'!$B$2:$B$1500,$A38,'Hareketler'!$C$2:$C$1500,"Giriş")-SUMIFS('Hareketler'!$E$2:$E$1500,'Hareketler'!$B$2:$B$1500,$A38,'Hareketler'!$C$2:$C$1500,"Çıkış")</f>
        <v/>
      </c>
      <c r="L38" s="4">
        <f>$K38*$H38</f>
        <v/>
      </c>
      <c r="M38" s="6">
        <f>IF($K38&lt;=$F38,"KRİTİK",IF($K38&lt;=$F38*1.5,"AZ",IF($K38&gt;=$G38,"FAZLA","NORMAL")))</f>
        <v/>
      </c>
    </row>
    <row r="39">
      <c r="A39" s="2" t="inlineStr">
        <is>
          <t>SKU-038</t>
        </is>
      </c>
      <c r="B39" s="2" t="inlineStr">
        <is>
          <t>Havlu Banyo 70x140</t>
        </is>
      </c>
      <c r="C39" s="2" t="inlineStr">
        <is>
          <t>Ev Tekstili</t>
        </is>
      </c>
      <c r="D39" s="2" t="inlineStr">
        <is>
          <t>Pamuk Ev</t>
        </is>
      </c>
      <c r="E39" s="2" t="inlineStr">
        <is>
          <t>adet</t>
        </is>
      </c>
      <c r="F39" s="3" t="n">
        <v>25</v>
      </c>
      <c r="G39" s="3" t="n">
        <v>130</v>
      </c>
      <c r="H39" s="4" t="n">
        <v>118</v>
      </c>
      <c r="I39" s="4" t="n">
        <v>229</v>
      </c>
      <c r="J39" s="5">
        <f>IF($I39=0,"",($I39-$H39)/$I39)</f>
        <v/>
      </c>
      <c r="K39" s="3">
        <f>SUMIFS('Hareketler'!$E$2:$E$1500,'Hareketler'!$B$2:$B$1500,$A39,'Hareketler'!$C$2:$C$1500,"Giriş")-SUMIFS('Hareketler'!$E$2:$E$1500,'Hareketler'!$B$2:$B$1500,$A39,'Hareketler'!$C$2:$C$1500,"Çıkış")</f>
        <v/>
      </c>
      <c r="L39" s="4">
        <f>$K39*$H39</f>
        <v/>
      </c>
      <c r="M39" s="6">
        <f>IF($K39&lt;=$F39,"KRİTİK",IF($K39&lt;=$F39*1.5,"AZ",IF($K39&gt;=$G39,"FAZLA","NORMAL")))</f>
        <v/>
      </c>
    </row>
    <row r="40">
      <c r="A40" s="2" t="inlineStr">
        <is>
          <t>SKU-039</t>
        </is>
      </c>
      <c r="B40" s="2" t="inlineStr">
        <is>
          <t>Havlu El 30x50</t>
        </is>
      </c>
      <c r="C40" s="2" t="inlineStr">
        <is>
          <t>Ev Tekstili</t>
        </is>
      </c>
      <c r="D40" s="2" t="inlineStr">
        <is>
          <t>Pamuk Ev</t>
        </is>
      </c>
      <c r="E40" s="2" t="inlineStr">
        <is>
          <t>adet</t>
        </is>
      </c>
      <c r="F40" s="3" t="n">
        <v>40</v>
      </c>
      <c r="G40" s="3" t="n">
        <v>200</v>
      </c>
      <c r="H40" s="4" t="n">
        <v>38</v>
      </c>
      <c r="I40" s="4" t="n">
        <v>79</v>
      </c>
      <c r="J40" s="5">
        <f>IF($I40=0,"",($I40-$H40)/$I40)</f>
        <v/>
      </c>
      <c r="K40" s="3">
        <f>SUMIFS('Hareketler'!$E$2:$E$1500,'Hareketler'!$B$2:$B$1500,$A40,'Hareketler'!$C$2:$C$1500,"Giriş")-SUMIFS('Hareketler'!$E$2:$E$1500,'Hareketler'!$B$2:$B$1500,$A40,'Hareketler'!$C$2:$C$1500,"Çıkış")</f>
        <v/>
      </c>
      <c r="L40" s="4">
        <f>$K40*$H40</f>
        <v/>
      </c>
      <c r="M40" s="6">
        <f>IF($K40&lt;=$F40,"KRİTİK",IF($K40&lt;=$F40*1.5,"AZ",IF($K40&gt;=$G40,"FAZLA","NORMAL")))</f>
        <v/>
      </c>
    </row>
    <row r="41">
      <c r="A41" s="2" t="inlineStr">
        <is>
          <t>SKU-040</t>
        </is>
      </c>
      <c r="B41" s="2" t="inlineStr">
        <is>
          <t>Nevresim Takımı Çift Kişilik</t>
        </is>
      </c>
      <c r="C41" s="2" t="inlineStr">
        <is>
          <t>Ev Tekstili</t>
        </is>
      </c>
      <c r="D41" s="2" t="inlineStr">
        <is>
          <t>Pamuk Ev</t>
        </is>
      </c>
      <c r="E41" s="2" t="inlineStr">
        <is>
          <t>takım</t>
        </is>
      </c>
      <c r="F41" s="3" t="n">
        <v>6</v>
      </c>
      <c r="G41" s="3" t="n">
        <v>35</v>
      </c>
      <c r="H41" s="4" t="n">
        <v>545</v>
      </c>
      <c r="I41" s="4" t="n">
        <v>1049</v>
      </c>
      <c r="J41" s="5">
        <f>IF($I41=0,"",($I41-$H41)/$I41)</f>
        <v/>
      </c>
      <c r="K41" s="3">
        <f>SUMIFS('Hareketler'!$E$2:$E$1500,'Hareketler'!$B$2:$B$1500,$A41,'Hareketler'!$C$2:$C$1500,"Giriş")-SUMIFS('Hareketler'!$E$2:$E$1500,'Hareketler'!$B$2:$B$1500,$A41,'Hareketler'!$C$2:$C$1500,"Çıkış")</f>
        <v/>
      </c>
      <c r="L41" s="4">
        <f>$K41*$H41</f>
        <v/>
      </c>
      <c r="M41" s="6">
        <f>IF($K41&lt;=$F41,"KRİTİK",IF($K41&lt;=$F41*1.5,"AZ",IF($K41&gt;=$G41,"FAZLA","NORMAL")))</f>
        <v/>
      </c>
    </row>
    <row r="42">
      <c r="A42" s="2" t="inlineStr">
        <is>
          <t>SKU-041</t>
        </is>
      </c>
      <c r="B42" s="2" t="inlineStr">
        <is>
          <t>Yastık Kılıfı 2'li</t>
        </is>
      </c>
      <c r="C42" s="2" t="inlineStr">
        <is>
          <t>Ev Tekstili</t>
        </is>
      </c>
      <c r="D42" s="2" t="inlineStr">
        <is>
          <t>Pamuk Ev</t>
        </is>
      </c>
      <c r="E42" s="2" t="inlineStr">
        <is>
          <t>paket</t>
        </is>
      </c>
      <c r="F42" s="3" t="n">
        <v>20</v>
      </c>
      <c r="G42" s="3" t="n">
        <v>100</v>
      </c>
      <c r="H42" s="4" t="n">
        <v>78</v>
      </c>
      <c r="I42" s="4" t="n">
        <v>159</v>
      </c>
      <c r="J42" s="5">
        <f>IF($I42=0,"",($I42-$H42)/$I42)</f>
        <v/>
      </c>
      <c r="K42" s="3">
        <f>SUMIFS('Hareketler'!$E$2:$E$1500,'Hareketler'!$B$2:$B$1500,$A42,'Hareketler'!$C$2:$C$1500,"Giriş")-SUMIFS('Hareketler'!$E$2:$E$1500,'Hareketler'!$B$2:$B$1500,$A42,'Hareketler'!$C$2:$C$1500,"Çıkış")</f>
        <v/>
      </c>
      <c r="L42" s="4">
        <f>$K42*$H42</f>
        <v/>
      </c>
      <c r="M42" s="6">
        <f>IF($K42&lt;=$F42,"KRİTİK",IF($K42&lt;=$F42*1.5,"AZ",IF($K42&gt;=$G42,"FAZLA","NORMAL")))</f>
        <v/>
      </c>
    </row>
    <row r="43">
      <c r="A43" s="2" t="inlineStr">
        <is>
          <t>SKU-042</t>
        </is>
      </c>
      <c r="B43" s="2" t="inlineStr">
        <is>
          <t>Battaniye Tek Kişilik</t>
        </is>
      </c>
      <c r="C43" s="2" t="inlineStr">
        <is>
          <t>Ev Tekstili</t>
        </is>
      </c>
      <c r="D43" s="2" t="inlineStr">
        <is>
          <t>Pamuk Ev</t>
        </is>
      </c>
      <c r="E43" s="2" t="inlineStr">
        <is>
          <t>adet</t>
        </is>
      </c>
      <c r="F43" s="3" t="n">
        <v>8</v>
      </c>
      <c r="G43" s="3" t="n">
        <v>40</v>
      </c>
      <c r="H43" s="4" t="n">
        <v>320</v>
      </c>
      <c r="I43" s="4" t="n">
        <v>619</v>
      </c>
      <c r="J43" s="5">
        <f>IF($I43=0,"",($I43-$H43)/$I43)</f>
        <v/>
      </c>
      <c r="K43" s="3">
        <f>SUMIFS('Hareketler'!$E$2:$E$1500,'Hareketler'!$B$2:$B$1500,$A43,'Hareketler'!$C$2:$C$1500,"Giriş")-SUMIFS('Hareketler'!$E$2:$E$1500,'Hareketler'!$B$2:$B$1500,$A43,'Hareketler'!$C$2:$C$1500,"Çıkış")</f>
        <v/>
      </c>
      <c r="L43" s="4">
        <f>$K43*$H43</f>
        <v/>
      </c>
      <c r="M43" s="6">
        <f>IF($K43&lt;=$F43,"KRİTİK",IF($K43&lt;=$F43*1.5,"AZ",IF($K43&gt;=$G43,"FAZLA","NORMAL")))</f>
        <v/>
      </c>
    </row>
    <row r="44">
      <c r="A44" s="2" t="inlineStr">
        <is>
          <t>SKU-043</t>
        </is>
      </c>
      <c r="B44" s="2" t="inlineStr">
        <is>
          <t>Masa Örtüsü Keten 160x220</t>
        </is>
      </c>
      <c r="C44" s="2" t="inlineStr">
        <is>
          <t>Ev Tekstili</t>
        </is>
      </c>
      <c r="D44" s="2" t="inlineStr">
        <is>
          <t>Pamuk Ev</t>
        </is>
      </c>
      <c r="E44" s="2" t="inlineStr">
        <is>
          <t>adet</t>
        </is>
      </c>
      <c r="F44" s="3" t="n">
        <v>10</v>
      </c>
      <c r="G44" s="3" t="n">
        <v>50</v>
      </c>
      <c r="H44" s="4" t="n">
        <v>195</v>
      </c>
      <c r="I44" s="4" t="n">
        <v>379</v>
      </c>
      <c r="J44" s="5">
        <f>IF($I44=0,"",($I44-$H44)/$I44)</f>
        <v/>
      </c>
      <c r="K44" s="3">
        <f>SUMIFS('Hareketler'!$E$2:$E$1500,'Hareketler'!$B$2:$B$1500,$A44,'Hareketler'!$C$2:$C$1500,"Giriş")-SUMIFS('Hareketler'!$E$2:$E$1500,'Hareketler'!$B$2:$B$1500,$A44,'Hareketler'!$C$2:$C$1500,"Çıkış")</f>
        <v/>
      </c>
      <c r="L44" s="4">
        <f>$K44*$H44</f>
        <v/>
      </c>
      <c r="M44" s="6">
        <f>IF($K44&lt;=$F44,"KRİTİK",IF($K44&lt;=$F44*1.5,"AZ",IF($K44&gt;=$G44,"FAZLA","NORMAL")))</f>
        <v/>
      </c>
    </row>
    <row r="45">
      <c r="A45" s="2" t="inlineStr">
        <is>
          <t>SKU-044</t>
        </is>
      </c>
      <c r="B45" s="2" t="inlineStr">
        <is>
          <t>Perde Fon Tek Kanat</t>
        </is>
      </c>
      <c r="C45" s="2" t="inlineStr">
        <is>
          <t>Ev Tekstili</t>
        </is>
      </c>
      <c r="D45" s="2" t="inlineStr">
        <is>
          <t>Pamuk Ev</t>
        </is>
      </c>
      <c r="E45" s="2" t="inlineStr">
        <is>
          <t>adet</t>
        </is>
      </c>
      <c r="F45" s="3" t="n">
        <v>6</v>
      </c>
      <c r="G45" s="3" t="n">
        <v>35</v>
      </c>
      <c r="H45" s="4" t="n">
        <v>268</v>
      </c>
      <c r="I45" s="4" t="n">
        <v>519</v>
      </c>
      <c r="J45" s="5">
        <f>IF($I45=0,"",($I45-$H45)/$I45)</f>
        <v/>
      </c>
      <c r="K45" s="3">
        <f>SUMIFS('Hareketler'!$E$2:$E$1500,'Hareketler'!$B$2:$B$1500,$A45,'Hareketler'!$C$2:$C$1500,"Giriş")-SUMIFS('Hareketler'!$E$2:$E$1500,'Hareketler'!$B$2:$B$1500,$A45,'Hareketler'!$C$2:$C$1500,"Çıkış")</f>
        <v/>
      </c>
      <c r="L45" s="4">
        <f>$K45*$H45</f>
        <v/>
      </c>
      <c r="M45" s="6">
        <f>IF($K45&lt;=$F45,"KRİTİK",IF($K45&lt;=$F45*1.5,"AZ",IF($K45&gt;=$G45,"FAZLA","NORMAL")))</f>
        <v/>
      </c>
    </row>
    <row r="46">
      <c r="A46" s="2" t="inlineStr">
        <is>
          <t>SKU-045</t>
        </is>
      </c>
      <c r="B46" s="2" t="inlineStr">
        <is>
          <t>Mutfak Önlüğü</t>
        </is>
      </c>
      <c r="C46" s="2" t="inlineStr">
        <is>
          <t>Ev Tekstili</t>
        </is>
      </c>
      <c r="D46" s="2" t="inlineStr">
        <is>
          <t>Pamuk Ev</t>
        </is>
      </c>
      <c r="E46" s="2" t="inlineStr">
        <is>
          <t>adet</t>
        </is>
      </c>
      <c r="F46" s="3" t="n">
        <v>20</v>
      </c>
      <c r="G46" s="3" t="n">
        <v>90</v>
      </c>
      <c r="H46" s="4" t="n">
        <v>62</v>
      </c>
      <c r="I46" s="4" t="n">
        <v>129</v>
      </c>
      <c r="J46" s="5">
        <f>IF($I46=0,"",($I46-$H46)/$I46)</f>
        <v/>
      </c>
      <c r="K46" s="3">
        <f>SUMIFS('Hareketler'!$E$2:$E$1500,'Hareketler'!$B$2:$B$1500,$A46,'Hareketler'!$C$2:$C$1500,"Giriş")-SUMIFS('Hareketler'!$E$2:$E$1500,'Hareketler'!$B$2:$B$1500,$A46,'Hareketler'!$C$2:$C$1500,"Çıkış")</f>
        <v/>
      </c>
      <c r="L46" s="4">
        <f>$K46*$H46</f>
        <v/>
      </c>
      <c r="M46" s="6">
        <f>IF($K46&lt;=$F46,"KRİTİK",IF($K46&lt;=$F46*1.5,"AZ",IF($K46&gt;=$G46,"FAZLA","NORMAL")))</f>
        <v/>
      </c>
    </row>
    <row r="47">
      <c r="A47" s="2" t="inlineStr">
        <is>
          <t>SKU-046</t>
        </is>
      </c>
      <c r="B47" s="2" t="inlineStr">
        <is>
          <t>Güneş Gözlüğü Unisex</t>
        </is>
      </c>
      <c r="C47" s="2" t="inlineStr">
        <is>
          <t>Aksesuar</t>
        </is>
      </c>
      <c r="D47" s="2" t="inlineStr">
        <is>
          <t>SunView</t>
        </is>
      </c>
      <c r="E47" s="2" t="inlineStr">
        <is>
          <t>adet</t>
        </is>
      </c>
      <c r="F47" s="3" t="n">
        <v>10</v>
      </c>
      <c r="G47" s="3" t="n">
        <v>50</v>
      </c>
      <c r="H47" s="4" t="n">
        <v>210</v>
      </c>
      <c r="I47" s="4" t="n">
        <v>429</v>
      </c>
      <c r="J47" s="5">
        <f>IF($I47=0,"",($I47-$H47)/$I47)</f>
        <v/>
      </c>
      <c r="K47" s="3">
        <f>SUMIFS('Hareketler'!$E$2:$E$1500,'Hareketler'!$B$2:$B$1500,$A47,'Hareketler'!$C$2:$C$1500,"Giriş")-SUMIFS('Hareketler'!$E$2:$E$1500,'Hareketler'!$B$2:$B$1500,$A47,'Hareketler'!$C$2:$C$1500,"Çıkış")</f>
        <v/>
      </c>
      <c r="L47" s="4">
        <f>$K47*$H47</f>
        <v/>
      </c>
      <c r="M47" s="6">
        <f>IF($K47&lt;=$F47,"KRİTİK",IF($K47&lt;=$F47*1.5,"AZ",IF($K47&gt;=$G47,"FAZLA","NORMAL")))</f>
        <v/>
      </c>
    </row>
    <row r="48">
      <c r="A48" s="2" t="inlineStr">
        <is>
          <t>SKU-047</t>
        </is>
      </c>
      <c r="B48" s="2" t="inlineStr">
        <is>
          <t>Saat Kordonu Deri 22mm</t>
        </is>
      </c>
      <c r="C48" s="2" t="inlineStr">
        <is>
          <t>Aksesuar</t>
        </is>
      </c>
      <c r="D48" s="2" t="inlineStr">
        <is>
          <t>Anadolu Deri</t>
        </is>
      </c>
      <c r="E48" s="2" t="inlineStr">
        <is>
          <t>adet</t>
        </is>
      </c>
      <c r="F48" s="3" t="n">
        <v>15</v>
      </c>
      <c r="G48" s="3" t="n">
        <v>75</v>
      </c>
      <c r="H48" s="4" t="n">
        <v>88</v>
      </c>
      <c r="I48" s="4" t="n">
        <v>179</v>
      </c>
      <c r="J48" s="5">
        <f>IF($I48=0,"",($I48-$H48)/$I48)</f>
        <v/>
      </c>
      <c r="K48" s="3">
        <f>SUMIFS('Hareketler'!$E$2:$E$1500,'Hareketler'!$B$2:$B$1500,$A48,'Hareketler'!$C$2:$C$1500,"Giriş")-SUMIFS('Hareketler'!$E$2:$E$1500,'Hareketler'!$B$2:$B$1500,$A48,'Hareketler'!$C$2:$C$1500,"Çıkış")</f>
        <v/>
      </c>
      <c r="L48" s="4">
        <f>$K48*$H48</f>
        <v/>
      </c>
      <c r="M48" s="6">
        <f>IF($K48&lt;=$F48,"KRİTİK",IF($K48&lt;=$F48*1.5,"AZ",IF($K48&gt;=$G48,"FAZLA","NORMAL")))</f>
        <v/>
      </c>
    </row>
    <row r="49">
      <c r="A49" s="2" t="inlineStr">
        <is>
          <t>SKU-048</t>
        </is>
      </c>
      <c r="B49" s="2" t="inlineStr">
        <is>
          <t>Cüzdan Erkek Deri</t>
        </is>
      </c>
      <c r="C49" s="2" t="inlineStr">
        <is>
          <t>Aksesuar</t>
        </is>
      </c>
      <c r="D49" s="2" t="inlineStr">
        <is>
          <t>Anadolu Deri</t>
        </is>
      </c>
      <c r="E49" s="2" t="inlineStr">
        <is>
          <t>adet</t>
        </is>
      </c>
      <c r="F49" s="3" t="n">
        <v>10</v>
      </c>
      <c r="G49" s="3" t="n">
        <v>50</v>
      </c>
      <c r="H49" s="4" t="n">
        <v>235</v>
      </c>
      <c r="I49" s="4" t="n">
        <v>459</v>
      </c>
      <c r="J49" s="5">
        <f>IF($I49=0,"",($I49-$H49)/$I49)</f>
        <v/>
      </c>
      <c r="K49" s="3">
        <f>SUMIFS('Hareketler'!$E$2:$E$1500,'Hareketler'!$B$2:$B$1500,$A49,'Hareketler'!$C$2:$C$1500,"Giriş")-SUMIFS('Hareketler'!$E$2:$E$1500,'Hareketler'!$B$2:$B$1500,$A49,'Hareketler'!$C$2:$C$1500,"Çıkış")</f>
        <v/>
      </c>
      <c r="L49" s="4">
        <f>$K49*$H49</f>
        <v/>
      </c>
      <c r="M49" s="6">
        <f>IF($K49&lt;=$F49,"KRİTİK",IF($K49&lt;=$F49*1.5,"AZ",IF($K49&gt;=$G49,"FAZLA","NORMAL")))</f>
        <v/>
      </c>
    </row>
    <row r="50">
      <c r="A50" s="2" t="inlineStr">
        <is>
          <t>SKU-049</t>
        </is>
      </c>
      <c r="B50" s="2" t="inlineStr">
        <is>
          <t>Cüzdan Kadın Deri</t>
        </is>
      </c>
      <c r="C50" s="2" t="inlineStr">
        <is>
          <t>Aksesuar</t>
        </is>
      </c>
      <c r="D50" s="2" t="inlineStr">
        <is>
          <t>Anadolu Deri</t>
        </is>
      </c>
      <c r="E50" s="2" t="inlineStr">
        <is>
          <t>adet</t>
        </is>
      </c>
      <c r="F50" s="3" t="n">
        <v>10</v>
      </c>
      <c r="G50" s="3" t="n">
        <v>50</v>
      </c>
      <c r="H50" s="4" t="n">
        <v>265</v>
      </c>
      <c r="I50" s="4" t="n">
        <v>519</v>
      </c>
      <c r="J50" s="5">
        <f>IF($I50=0,"",($I50-$H50)/$I50)</f>
        <v/>
      </c>
      <c r="K50" s="3">
        <f>SUMIFS('Hareketler'!$E$2:$E$1500,'Hareketler'!$B$2:$B$1500,$A50,'Hareketler'!$C$2:$C$1500,"Giriş")-SUMIFS('Hareketler'!$E$2:$E$1500,'Hareketler'!$B$2:$B$1500,$A50,'Hareketler'!$C$2:$C$1500,"Çıkış")</f>
        <v/>
      </c>
      <c r="L50" s="4">
        <f>$K50*$H50</f>
        <v/>
      </c>
      <c r="M50" s="6">
        <f>IF($K50&lt;=$F50,"KRİTİK",IF($K50&lt;=$F50*1.5,"AZ",IF($K50&gt;=$G50,"FAZLA","NORMAL")))</f>
        <v/>
      </c>
    </row>
    <row r="51">
      <c r="A51" s="2" t="inlineStr">
        <is>
          <t>SKU-050</t>
        </is>
      </c>
      <c r="B51" s="2" t="inlineStr">
        <is>
          <t>Anahtarlık Deri</t>
        </is>
      </c>
      <c r="C51" s="2" t="inlineStr">
        <is>
          <t>Aksesuar</t>
        </is>
      </c>
      <c r="D51" s="2" t="inlineStr">
        <is>
          <t>Anadolu Deri</t>
        </is>
      </c>
      <c r="E51" s="2" t="inlineStr">
        <is>
          <t>adet</t>
        </is>
      </c>
      <c r="F51" s="3" t="n">
        <v>30</v>
      </c>
      <c r="G51" s="3" t="n">
        <v>150</v>
      </c>
      <c r="H51" s="4" t="n">
        <v>34</v>
      </c>
      <c r="I51" s="4" t="n">
        <v>79</v>
      </c>
      <c r="J51" s="5">
        <f>IF($I51=0,"",($I51-$H51)/$I51)</f>
        <v/>
      </c>
      <c r="K51" s="3">
        <f>SUMIFS('Hareketler'!$E$2:$E$1500,'Hareketler'!$B$2:$B$1500,$A51,'Hareketler'!$C$2:$C$1500,"Giriş")-SUMIFS('Hareketler'!$E$2:$E$1500,'Hareketler'!$B$2:$B$1500,$A51,'Hareketler'!$C$2:$C$1500,"Çıkış")</f>
        <v/>
      </c>
      <c r="L51" s="4">
        <f>$K51*$H51</f>
        <v/>
      </c>
      <c r="M51" s="6">
        <f>IF($K51&lt;=$F51,"KRİTİK",IF($K51&lt;=$F51*1.5,"AZ",IF($K51&gt;=$G51,"FAZLA","NORMAL")))</f>
        <v/>
      </c>
    </row>
    <row r="53">
      <c r="A53" s="7" t="inlineStr">
        <is>
          <t>ÖZET</t>
        </is>
      </c>
    </row>
    <row r="54">
      <c r="A54" s="8" t="inlineStr">
        <is>
          <t>Toplam Ürün Çeşidi</t>
        </is>
      </c>
      <c r="D54" s="9">
        <f>COUNTA($A$2:$A$51)</f>
        <v/>
      </c>
    </row>
    <row r="55">
      <c r="A55" s="8" t="inlineStr">
        <is>
          <t>Toplam Stok Değeri (maliyet)</t>
        </is>
      </c>
      <c r="D55" s="10">
        <f>SUM($L$2:$L$51)</f>
        <v/>
      </c>
    </row>
    <row r="56">
      <c r="A56" s="8" t="inlineStr">
        <is>
          <t>Kritik Seviyedeki Ürün</t>
        </is>
      </c>
      <c r="D56" s="9">
        <f>COUNTIF($M$2:$M$51,"KRİTİK")</f>
        <v/>
      </c>
    </row>
    <row r="57">
      <c r="A57" s="8" t="inlineStr">
        <is>
          <t>Fazla Stoklu Ürün</t>
        </is>
      </c>
      <c r="D57" s="9">
        <f>COUNTIF($M$2:$M$51,"FAZLA")</f>
        <v/>
      </c>
    </row>
  </sheetData>
  <autoFilter ref="A1:M51"/>
  <mergeCells count="4">
    <mergeCell ref="A56:C56"/>
    <mergeCell ref="A57:C57"/>
    <mergeCell ref="A54:C54"/>
    <mergeCell ref="A55:C55"/>
  </mergeCells>
  <conditionalFormatting sqref="A2:M51">
    <cfRule type="expression" priority="1" dxfId="0">
      <formula>$M2="KRİTİK"</formula>
    </cfRule>
    <cfRule type="expression" priority="2" dxfId="1">
      <formula>$M2="AZ"</formula>
    </cfRule>
    <cfRule type="expression" priority="3" dxfId="2">
      <formula>$M2="FAZLA"</formula>
    </cfRule>
  </conditionalFormatting>
  <pageMargins left="0.75" right="0.75" top="1" bottom="1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5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0" customWidth="1" min="3" max="3"/>
    <col width="26" customWidth="1" min="4" max="4"/>
    <col width="10" customWidth="1" min="5" max="5"/>
    <col width="13" customWidth="1" min="6" max="6"/>
    <col width="14" customWidth="1" min="7" max="7"/>
    <col width="14" customWidth="1" min="8" max="8"/>
    <col width="24" customWidth="1" min="9" max="9"/>
  </cols>
  <sheetData>
    <row r="1" ht="30" customHeight="1">
      <c r="A1" s="1" t="inlineStr">
        <is>
          <t>Tarih</t>
        </is>
      </c>
      <c r="B1" s="1" t="inlineStr">
        <is>
          <t>Ürün Kodu</t>
        </is>
      </c>
      <c r="C1" s="1" t="inlineStr">
        <is>
          <t>Tür</t>
        </is>
      </c>
      <c r="D1" s="1" t="inlineStr">
        <is>
          <t>Belge No / Açıklama</t>
        </is>
      </c>
      <c r="E1" s="1" t="inlineStr">
        <is>
          <t>Miktar</t>
        </is>
      </c>
      <c r="F1" s="1" t="inlineStr">
        <is>
          <t>Birim Fiyat</t>
        </is>
      </c>
      <c r="G1" s="1" t="inlineStr">
        <is>
          <t>Tutar</t>
        </is>
      </c>
      <c r="H1" s="1" t="inlineStr">
        <is>
          <t>Maliyet Tutarı</t>
        </is>
      </c>
      <c r="I1" s="1" t="inlineStr">
        <is>
          <t>Tedarikçi / Müşteri</t>
        </is>
      </c>
    </row>
    <row r="2">
      <c r="A2" s="11" t="n">
        <v>45901</v>
      </c>
      <c r="B2" s="2" t="inlineStr">
        <is>
          <t>SKU-005</t>
        </is>
      </c>
      <c r="C2" s="6" t="inlineStr">
        <is>
          <t>Giriş</t>
        </is>
      </c>
      <c r="D2" s="2" t="inlineStr">
        <is>
          <t>ALS-4164</t>
        </is>
      </c>
      <c r="E2" s="3" t="n">
        <v>18</v>
      </c>
      <c r="F2" s="4" t="n">
        <v>132</v>
      </c>
      <c r="G2" s="4">
        <f>IF($E2="","",$E2*$F2)</f>
        <v/>
      </c>
      <c r="H2" s="4">
        <f>IF($B2="","",$E2*VLOOKUP($B2,'Ürünler'!$A$2:$H$51,8,0))</f>
        <v/>
      </c>
      <c r="I2" s="2" t="inlineStr">
        <is>
          <t>İthalat Merkezi</t>
        </is>
      </c>
    </row>
    <row r="3">
      <c r="A3" s="11" t="n">
        <v>45901</v>
      </c>
      <c r="B3" s="2" t="inlineStr">
        <is>
          <t>SKU-011</t>
        </is>
      </c>
      <c r="C3" s="6" t="inlineStr">
        <is>
          <t>Giriş</t>
        </is>
      </c>
      <c r="D3" s="2" t="inlineStr">
        <is>
          <t>ALS-4920</t>
        </is>
      </c>
      <c r="E3" s="3" t="n">
        <v>16</v>
      </c>
      <c r="F3" s="4" t="n">
        <v>890</v>
      </c>
      <c r="G3" s="4">
        <f>IF($E3="","",$E3*$F3)</f>
        <v/>
      </c>
      <c r="H3" s="4">
        <f>IF($B3="","",$E3*VLOOKUP($B3,'Ürünler'!$A$2:$H$51,8,0))</f>
        <v/>
      </c>
      <c r="I3" s="2" t="inlineStr">
        <is>
          <t>Bursa Konfeksiyon</t>
        </is>
      </c>
    </row>
    <row r="4">
      <c r="A4" s="11" t="n">
        <v>45901</v>
      </c>
      <c r="B4" s="2" t="inlineStr">
        <is>
          <t>SKU-032</t>
        </is>
      </c>
      <c r="C4" s="6" t="inlineStr">
        <is>
          <t>Giriş</t>
        </is>
      </c>
      <c r="D4" s="2" t="inlineStr">
        <is>
          <t>ALS-2615</t>
        </is>
      </c>
      <c r="E4" s="3" t="n">
        <v>19</v>
      </c>
      <c r="F4" s="4" t="n">
        <v>178</v>
      </c>
      <c r="G4" s="4">
        <f>IF($E4="","",$E4*$F4)</f>
        <v/>
      </c>
      <c r="H4" s="4">
        <f>IF($B4="","",$E4*VLOOKUP($B4,'Ürünler'!$A$2:$H$51,8,0))</f>
        <v/>
      </c>
      <c r="I4" s="2" t="inlineStr">
        <is>
          <t>Anadolu Deri Ltd.</t>
        </is>
      </c>
    </row>
    <row r="5">
      <c r="A5" s="11" t="n">
        <v>45901</v>
      </c>
      <c r="B5" s="2" t="inlineStr">
        <is>
          <t>SKU-045</t>
        </is>
      </c>
      <c r="C5" s="6" t="inlineStr">
        <is>
          <t>Giriş</t>
        </is>
      </c>
      <c r="D5" s="2" t="inlineStr">
        <is>
          <t>ALS-8406</t>
        </is>
      </c>
      <c r="E5" s="3" t="n">
        <v>48</v>
      </c>
      <c r="F5" s="4" t="n">
        <v>62</v>
      </c>
      <c r="G5" s="4">
        <f>IF($E5="","",$E5*$F5)</f>
        <v/>
      </c>
      <c r="H5" s="4">
        <f>IF($B5="","",$E5*VLOOKUP($B5,'Ürünler'!$A$2:$H$51,8,0))</f>
        <v/>
      </c>
      <c r="I5" s="2" t="inlineStr">
        <is>
          <t>Anadolu Deri Ltd.</t>
        </is>
      </c>
    </row>
    <row r="6">
      <c r="A6" s="11" t="n">
        <v>45901</v>
      </c>
      <c r="B6" s="2" t="inlineStr">
        <is>
          <t>SKU-046</t>
        </is>
      </c>
      <c r="C6" s="6" t="inlineStr">
        <is>
          <t>Giriş</t>
        </is>
      </c>
      <c r="D6" s="2" t="inlineStr">
        <is>
          <t>ALS-5933</t>
        </is>
      </c>
      <c r="E6" s="3" t="n">
        <v>29</v>
      </c>
      <c r="F6" s="4" t="n">
        <v>210</v>
      </c>
      <c r="G6" s="4">
        <f>IF($E6="","",$E6*$F6)</f>
        <v/>
      </c>
      <c r="H6" s="4">
        <f>IF($B6="","",$E6*VLOOKUP($B6,'Ürünler'!$A$2:$H$51,8,0))</f>
        <v/>
      </c>
      <c r="I6" s="2" t="inlineStr">
        <is>
          <t>İthalat Merkezi</t>
        </is>
      </c>
    </row>
    <row r="7">
      <c r="A7" s="11" t="n">
        <v>45902</v>
      </c>
      <c r="B7" s="2" t="inlineStr">
        <is>
          <t>SKU-003</t>
        </is>
      </c>
      <c r="C7" s="6" t="inlineStr">
        <is>
          <t>Giriş</t>
        </is>
      </c>
      <c r="D7" s="2" t="inlineStr">
        <is>
          <t>ALS-4872</t>
        </is>
      </c>
      <c r="E7" s="3" t="n">
        <v>22</v>
      </c>
      <c r="F7" s="4" t="n">
        <v>85.5</v>
      </c>
      <c r="G7" s="4">
        <f>IF($E7="","",$E7*$F7)</f>
        <v/>
      </c>
      <c r="H7" s="4">
        <f>IF($B7="","",$E7*VLOOKUP($B7,'Ürünler'!$A$2:$H$51,8,0))</f>
        <v/>
      </c>
      <c r="I7" s="2" t="inlineStr">
        <is>
          <t>Bursa Konfeksiyon</t>
        </is>
      </c>
    </row>
    <row r="8">
      <c r="A8" s="11" t="n">
        <v>45902</v>
      </c>
      <c r="B8" s="2" t="inlineStr">
        <is>
          <t>SKU-010</t>
        </is>
      </c>
      <c r="C8" s="6" t="inlineStr">
        <is>
          <t>Giriş</t>
        </is>
      </c>
      <c r="D8" s="2" t="inlineStr">
        <is>
          <t>ALS-1977</t>
        </is>
      </c>
      <c r="E8" s="3" t="n">
        <v>25</v>
      </c>
      <c r="F8" s="4" t="n">
        <v>198</v>
      </c>
      <c r="G8" s="4">
        <f>IF($E8="","",$E8*$F8)</f>
        <v/>
      </c>
      <c r="H8" s="4">
        <f>IF($B8="","",$E8*VLOOKUP($B8,'Ürünler'!$A$2:$H$51,8,0))</f>
        <v/>
      </c>
      <c r="I8" s="2" t="inlineStr">
        <is>
          <t>Bursa Konfeksiyon</t>
        </is>
      </c>
    </row>
    <row r="9">
      <c r="A9" s="11" t="n">
        <v>45902</v>
      </c>
      <c r="B9" s="2" t="inlineStr">
        <is>
          <t>SKU-012</t>
        </is>
      </c>
      <c r="C9" s="6" t="inlineStr">
        <is>
          <t>Giriş</t>
        </is>
      </c>
      <c r="D9" s="2" t="inlineStr">
        <is>
          <t>ALS-6383</t>
        </is>
      </c>
      <c r="E9" s="3" t="n">
        <v>36</v>
      </c>
      <c r="F9" s="4" t="n">
        <v>920</v>
      </c>
      <c r="G9" s="4">
        <f>IF($E9="","",$E9*$F9)</f>
        <v/>
      </c>
      <c r="H9" s="4">
        <f>IF($B9="","",$E9*VLOOKUP($B9,'Ürünler'!$A$2:$H$51,8,0))</f>
        <v/>
      </c>
      <c r="I9" s="2" t="inlineStr">
        <is>
          <t>Denizli Ev Tekstil</t>
        </is>
      </c>
    </row>
    <row r="10">
      <c r="A10" s="11" t="n">
        <v>45902</v>
      </c>
      <c r="B10" s="2" t="inlineStr">
        <is>
          <t>SKU-013</t>
        </is>
      </c>
      <c r="C10" s="6" t="inlineStr">
        <is>
          <t>Giriş</t>
        </is>
      </c>
      <c r="D10" s="2" t="inlineStr">
        <is>
          <t>ALS-8673</t>
        </is>
      </c>
      <c r="E10" s="3" t="n">
        <v>33</v>
      </c>
      <c r="F10" s="4" t="n">
        <v>320</v>
      </c>
      <c r="G10" s="4">
        <f>IF($E10="","",$E10*$F10)</f>
        <v/>
      </c>
      <c r="H10" s="4">
        <f>IF($B10="","",$E10*VLOOKUP($B10,'Ürünler'!$A$2:$H$51,8,0))</f>
        <v/>
      </c>
      <c r="I10" s="2" t="inlineStr">
        <is>
          <t>Ege Tekstil A.Ş.</t>
        </is>
      </c>
    </row>
    <row r="11">
      <c r="A11" s="11" t="n">
        <v>45902</v>
      </c>
      <c r="B11" s="2" t="inlineStr">
        <is>
          <t>SKU-016</t>
        </is>
      </c>
      <c r="C11" s="6" t="inlineStr">
        <is>
          <t>Giriş</t>
        </is>
      </c>
      <c r="D11" s="2" t="inlineStr">
        <is>
          <t>ALS-5640</t>
        </is>
      </c>
      <c r="E11" s="3" t="n">
        <v>14</v>
      </c>
      <c r="F11" s="4" t="n">
        <v>540</v>
      </c>
      <c r="G11" s="4">
        <f>IF($E11="","",$E11*$F11)</f>
        <v/>
      </c>
      <c r="H11" s="4">
        <f>IF($B11="","",$E11*VLOOKUP($B11,'Ürünler'!$A$2:$H$51,8,0))</f>
        <v/>
      </c>
      <c r="I11" s="2" t="inlineStr">
        <is>
          <t>Denizli Ev Tekstil</t>
        </is>
      </c>
    </row>
    <row r="12">
      <c r="A12" s="11" t="n">
        <v>45902</v>
      </c>
      <c r="B12" s="2" t="inlineStr">
        <is>
          <t>SKU-026</t>
        </is>
      </c>
      <c r="C12" s="6" t="inlineStr">
        <is>
          <t>Giriş</t>
        </is>
      </c>
      <c r="D12" s="2" t="inlineStr">
        <is>
          <t>ALS-4365</t>
        </is>
      </c>
      <c r="E12" s="3" t="n">
        <v>26</v>
      </c>
      <c r="F12" s="4" t="n">
        <v>295</v>
      </c>
      <c r="G12" s="4">
        <f>IF($E12="","",$E12*$F12)</f>
        <v/>
      </c>
      <c r="H12" s="4">
        <f>IF($B12="","",$E12*VLOOKUP($B12,'Ürünler'!$A$2:$H$51,8,0))</f>
        <v/>
      </c>
      <c r="I12" s="2" t="inlineStr">
        <is>
          <t>Denizli Ev Tekstil</t>
        </is>
      </c>
    </row>
    <row r="13">
      <c r="A13" s="11" t="n">
        <v>45902</v>
      </c>
      <c r="B13" s="2" t="inlineStr">
        <is>
          <t>SKU-028</t>
        </is>
      </c>
      <c r="C13" s="6" t="inlineStr">
        <is>
          <t>Giriş</t>
        </is>
      </c>
      <c r="D13" s="2" t="inlineStr">
        <is>
          <t>ALS-8846</t>
        </is>
      </c>
      <c r="E13" s="3" t="n">
        <v>6</v>
      </c>
      <c r="F13" s="4" t="n">
        <v>1240</v>
      </c>
      <c r="G13" s="4">
        <f>IF($E13="","",$E13*$F13)</f>
        <v/>
      </c>
      <c r="H13" s="4">
        <f>IF($B13="","",$E13*VLOOKUP($B13,'Ürünler'!$A$2:$H$51,8,0))</f>
        <v/>
      </c>
      <c r="I13" s="2" t="inlineStr">
        <is>
          <t>Bursa Konfeksiyon</t>
        </is>
      </c>
    </row>
    <row r="14">
      <c r="A14" s="11" t="n">
        <v>45902</v>
      </c>
      <c r="B14" s="2" t="inlineStr">
        <is>
          <t>SKU-031</t>
        </is>
      </c>
      <c r="C14" s="6" t="inlineStr">
        <is>
          <t>Giriş</t>
        </is>
      </c>
      <c r="D14" s="2" t="inlineStr">
        <is>
          <t>ALS-3739</t>
        </is>
      </c>
      <c r="E14" s="3" t="n">
        <v>44</v>
      </c>
      <c r="F14" s="4" t="n">
        <v>178</v>
      </c>
      <c r="G14" s="4">
        <f>IF($E14="","",$E14*$F14)</f>
        <v/>
      </c>
      <c r="H14" s="4">
        <f>IF($B14="","",$E14*VLOOKUP($B14,'Ürünler'!$A$2:$H$51,8,0))</f>
        <v/>
      </c>
      <c r="I14" s="2" t="inlineStr">
        <is>
          <t>İthalat Merkezi</t>
        </is>
      </c>
    </row>
    <row r="15">
      <c r="A15" s="11" t="n">
        <v>45902</v>
      </c>
      <c r="B15" s="2" t="inlineStr">
        <is>
          <t>SKU-036</t>
        </is>
      </c>
      <c r="C15" s="6" t="inlineStr">
        <is>
          <t>Giriş</t>
        </is>
      </c>
      <c r="D15" s="2" t="inlineStr">
        <is>
          <t>ALS-9791</t>
        </is>
      </c>
      <c r="E15" s="3" t="n">
        <v>20</v>
      </c>
      <c r="F15" s="4" t="n">
        <v>155</v>
      </c>
      <c r="G15" s="4">
        <f>IF($E15="","",$E15*$F15)</f>
        <v/>
      </c>
      <c r="H15" s="4">
        <f>IF($B15="","",$E15*VLOOKUP($B15,'Ürünler'!$A$2:$H$51,8,0))</f>
        <v/>
      </c>
      <c r="I15" s="2" t="inlineStr">
        <is>
          <t>Denizli Ev Tekstil</t>
        </is>
      </c>
    </row>
    <row r="16">
      <c r="A16" s="11" t="n">
        <v>45903</v>
      </c>
      <c r="B16" s="2" t="inlineStr">
        <is>
          <t>SKU-035</t>
        </is>
      </c>
      <c r="C16" s="6" t="inlineStr">
        <is>
          <t>Giriş</t>
        </is>
      </c>
      <c r="D16" s="2" t="inlineStr">
        <is>
          <t>ALS-7270</t>
        </is>
      </c>
      <c r="E16" s="3" t="n">
        <v>33</v>
      </c>
      <c r="F16" s="4" t="n">
        <v>155</v>
      </c>
      <c r="G16" s="4">
        <f>IF($E16="","",$E16*$F16)</f>
        <v/>
      </c>
      <c r="H16" s="4">
        <f>IF($B16="","",$E16*VLOOKUP($B16,'Ürünler'!$A$2:$H$51,8,0))</f>
        <v/>
      </c>
      <c r="I16" s="2" t="inlineStr">
        <is>
          <t>Bursa Konfeksiyon</t>
        </is>
      </c>
    </row>
    <row r="17">
      <c r="A17" s="11" t="n">
        <v>45903</v>
      </c>
      <c r="B17" s="2" t="inlineStr">
        <is>
          <t>SKU-038</t>
        </is>
      </c>
      <c r="C17" s="6" t="inlineStr">
        <is>
          <t>Giriş</t>
        </is>
      </c>
      <c r="D17" s="2" t="inlineStr">
        <is>
          <t>ALS-2731</t>
        </is>
      </c>
      <c r="E17" s="3" t="n">
        <v>101</v>
      </c>
      <c r="F17" s="4" t="n">
        <v>118</v>
      </c>
      <c r="G17" s="4">
        <f>IF($E17="","",$E17*$F17)</f>
        <v/>
      </c>
      <c r="H17" s="4">
        <f>IF($B17="","",$E17*VLOOKUP($B17,'Ürünler'!$A$2:$H$51,8,0))</f>
        <v/>
      </c>
      <c r="I17" s="2" t="inlineStr">
        <is>
          <t>Bursa Konfeksiyon</t>
        </is>
      </c>
    </row>
    <row r="18">
      <c r="A18" s="11" t="n">
        <v>45903</v>
      </c>
      <c r="B18" s="2" t="inlineStr">
        <is>
          <t>SKU-042</t>
        </is>
      </c>
      <c r="C18" s="6" t="inlineStr">
        <is>
          <t>Giriş</t>
        </is>
      </c>
      <c r="D18" s="2" t="inlineStr">
        <is>
          <t>ALS-4471</t>
        </is>
      </c>
      <c r="E18" s="3" t="n">
        <v>12</v>
      </c>
      <c r="F18" s="4" t="n">
        <v>320</v>
      </c>
      <c r="G18" s="4">
        <f>IF($E18="","",$E18*$F18)</f>
        <v/>
      </c>
      <c r="H18" s="4">
        <f>IF($B18="","",$E18*VLOOKUP($B18,'Ürünler'!$A$2:$H$51,8,0))</f>
        <v/>
      </c>
      <c r="I18" s="2" t="inlineStr">
        <is>
          <t>Bursa Konfeksiyon</t>
        </is>
      </c>
    </row>
    <row r="19">
      <c r="A19" s="11" t="n">
        <v>45904</v>
      </c>
      <c r="B19" s="2" t="inlineStr">
        <is>
          <t>SKU-006</t>
        </is>
      </c>
      <c r="C19" s="6" t="inlineStr">
        <is>
          <t>Giriş</t>
        </is>
      </c>
      <c r="D19" s="2" t="inlineStr">
        <is>
          <t>ALS-8784</t>
        </is>
      </c>
      <c r="E19" s="3" t="n">
        <v>34</v>
      </c>
      <c r="F19" s="4" t="n">
        <v>245</v>
      </c>
      <c r="G19" s="4">
        <f>IF($E19="","",$E19*$F19)</f>
        <v/>
      </c>
      <c r="H19" s="4">
        <f>IF($B19="","",$E19*VLOOKUP($B19,'Ürünler'!$A$2:$H$51,8,0))</f>
        <v/>
      </c>
      <c r="I19" s="2" t="inlineStr">
        <is>
          <t>Denizli Ev Tekstil</t>
        </is>
      </c>
    </row>
    <row r="20">
      <c r="A20" s="11" t="n">
        <v>45904</v>
      </c>
      <c r="B20" s="2" t="inlineStr">
        <is>
          <t>SKU-020</t>
        </is>
      </c>
      <c r="C20" s="6" t="inlineStr">
        <is>
          <t>Giriş</t>
        </is>
      </c>
      <c r="D20" s="2" t="inlineStr">
        <is>
          <t>ALS-1686</t>
        </is>
      </c>
      <c r="E20" s="3" t="n">
        <v>28</v>
      </c>
      <c r="F20" s="4" t="n">
        <v>165</v>
      </c>
      <c r="G20" s="4">
        <f>IF($E20="","",$E20*$F20)</f>
        <v/>
      </c>
      <c r="H20" s="4">
        <f>IF($B20="","",$E20*VLOOKUP($B20,'Ürünler'!$A$2:$H$51,8,0))</f>
        <v/>
      </c>
      <c r="I20" s="2" t="inlineStr">
        <is>
          <t>Anadolu Deri Ltd.</t>
        </is>
      </c>
    </row>
    <row r="21">
      <c r="A21" s="11" t="n">
        <v>45904</v>
      </c>
      <c r="B21" s="2" t="inlineStr">
        <is>
          <t>SKU-025</t>
        </is>
      </c>
      <c r="C21" s="6" t="inlineStr">
        <is>
          <t>Giriş</t>
        </is>
      </c>
      <c r="D21" s="2" t="inlineStr">
        <is>
          <t>ALS-1831</t>
        </is>
      </c>
      <c r="E21" s="3" t="n">
        <v>42</v>
      </c>
      <c r="F21" s="4" t="n">
        <v>385</v>
      </c>
      <c r="G21" s="4">
        <f>IF($E21="","",$E21*$F21)</f>
        <v/>
      </c>
      <c r="H21" s="4">
        <f>IF($B21="","",$E21*VLOOKUP($B21,'Ürünler'!$A$2:$H$51,8,0))</f>
        <v/>
      </c>
      <c r="I21" s="2" t="inlineStr">
        <is>
          <t>Denizli Ev Tekstil</t>
        </is>
      </c>
    </row>
    <row r="22">
      <c r="A22" s="11" t="n">
        <v>45904</v>
      </c>
      <c r="B22" s="2" t="inlineStr">
        <is>
          <t>SKU-049</t>
        </is>
      </c>
      <c r="C22" s="6" t="inlineStr">
        <is>
          <t>Giriş</t>
        </is>
      </c>
      <c r="D22" s="2" t="inlineStr">
        <is>
          <t>ALS-5760</t>
        </is>
      </c>
      <c r="E22" s="3" t="n">
        <v>19</v>
      </c>
      <c r="F22" s="4" t="n">
        <v>265</v>
      </c>
      <c r="G22" s="4">
        <f>IF($E22="","",$E22*$F22)</f>
        <v/>
      </c>
      <c r="H22" s="4">
        <f>IF($B22="","",$E22*VLOOKUP($B22,'Ürünler'!$A$2:$H$51,8,0))</f>
        <v/>
      </c>
      <c r="I22" s="2" t="inlineStr">
        <is>
          <t>Anadolu Deri Ltd.</t>
        </is>
      </c>
    </row>
    <row r="23">
      <c r="A23" s="11" t="n">
        <v>45905</v>
      </c>
      <c r="B23" s="2" t="inlineStr">
        <is>
          <t>SKU-009</t>
        </is>
      </c>
      <c r="C23" s="6" t="inlineStr">
        <is>
          <t>Giriş</t>
        </is>
      </c>
      <c r="D23" s="2" t="inlineStr">
        <is>
          <t>ALS-4727</t>
        </is>
      </c>
      <c r="E23" s="3" t="n">
        <v>59</v>
      </c>
      <c r="F23" s="4" t="n">
        <v>198</v>
      </c>
      <c r="G23" s="4">
        <f>IF($E23="","",$E23*$F23)</f>
        <v/>
      </c>
      <c r="H23" s="4">
        <f>IF($B23="","",$E23*VLOOKUP($B23,'Ürünler'!$A$2:$H$51,8,0))</f>
        <v/>
      </c>
      <c r="I23" s="2" t="inlineStr">
        <is>
          <t>Anadolu Deri Ltd.</t>
        </is>
      </c>
    </row>
    <row r="24">
      <c r="A24" s="11" t="n">
        <v>45905</v>
      </c>
      <c r="B24" s="2" t="inlineStr">
        <is>
          <t>SKU-024</t>
        </is>
      </c>
      <c r="C24" s="6" t="inlineStr">
        <is>
          <t>Giriş</t>
        </is>
      </c>
      <c r="D24" s="2" t="inlineStr">
        <is>
          <t>ALS-4728</t>
        </is>
      </c>
      <c r="E24" s="3" t="n">
        <v>21</v>
      </c>
      <c r="F24" s="4" t="n">
        <v>148</v>
      </c>
      <c r="G24" s="4">
        <f>IF($E24="","",$E24*$F24)</f>
        <v/>
      </c>
      <c r="H24" s="4">
        <f>IF($B24="","",$E24*VLOOKUP($B24,'Ürünler'!$A$2:$H$51,8,0))</f>
        <v/>
      </c>
      <c r="I24" s="2" t="inlineStr">
        <is>
          <t>Ege Tekstil A.Ş.</t>
        </is>
      </c>
    </row>
    <row r="25">
      <c r="A25" s="11" t="n">
        <v>45905</v>
      </c>
      <c r="B25" s="2" t="inlineStr">
        <is>
          <t>SKU-039</t>
        </is>
      </c>
      <c r="C25" s="6" t="inlineStr">
        <is>
          <t>Giriş</t>
        </is>
      </c>
      <c r="D25" s="2" t="inlineStr">
        <is>
          <t>ALS-7275</t>
        </is>
      </c>
      <c r="E25" s="3" t="n">
        <v>153</v>
      </c>
      <c r="F25" s="4" t="n">
        <v>38</v>
      </c>
      <c r="G25" s="4">
        <f>IF($E25="","",$E25*$F25)</f>
        <v/>
      </c>
      <c r="H25" s="4">
        <f>IF($B25="","",$E25*VLOOKUP($B25,'Ürünler'!$A$2:$H$51,8,0))</f>
        <v/>
      </c>
      <c r="I25" s="2" t="inlineStr">
        <is>
          <t>Bursa Konfeksiyon</t>
        </is>
      </c>
    </row>
    <row r="26">
      <c r="A26" s="11" t="n">
        <v>45905</v>
      </c>
      <c r="B26" s="2" t="inlineStr">
        <is>
          <t>SKU-044</t>
        </is>
      </c>
      <c r="C26" s="6" t="inlineStr">
        <is>
          <t>Giriş</t>
        </is>
      </c>
      <c r="D26" s="2" t="inlineStr">
        <is>
          <t>ALS-5278</t>
        </is>
      </c>
      <c r="E26" s="3" t="n">
        <v>14</v>
      </c>
      <c r="F26" s="4" t="n">
        <v>268</v>
      </c>
      <c r="G26" s="4">
        <f>IF($E26="","",$E26*$F26)</f>
        <v/>
      </c>
      <c r="H26" s="4">
        <f>IF($B26="","",$E26*VLOOKUP($B26,'Ürünler'!$A$2:$H$51,8,0))</f>
        <v/>
      </c>
      <c r="I26" s="2" t="inlineStr">
        <is>
          <t>Anadolu Deri Ltd.</t>
        </is>
      </c>
    </row>
    <row r="27">
      <c r="A27" s="11" t="n">
        <v>45906</v>
      </c>
      <c r="B27" s="2" t="inlineStr">
        <is>
          <t>SKU-019</t>
        </is>
      </c>
      <c r="C27" s="6" t="inlineStr">
        <is>
          <t>Giriş</t>
        </is>
      </c>
      <c r="D27" s="2" t="inlineStr">
        <is>
          <t>ALS-2623</t>
        </is>
      </c>
      <c r="E27" s="3" t="n">
        <v>186</v>
      </c>
      <c r="F27" s="4" t="n">
        <v>42</v>
      </c>
      <c r="G27" s="4">
        <f>IF($E27="","",$E27*$F27)</f>
        <v/>
      </c>
      <c r="H27" s="4">
        <f>IF($B27="","",$E27*VLOOKUP($B27,'Ürünler'!$A$2:$H$51,8,0))</f>
        <v/>
      </c>
      <c r="I27" s="2" t="inlineStr">
        <is>
          <t>Anadolu Deri Ltd.</t>
        </is>
      </c>
    </row>
    <row r="28">
      <c r="A28" s="11" t="n">
        <v>45906</v>
      </c>
      <c r="B28" s="2" t="inlineStr">
        <is>
          <t>SKU-021</t>
        </is>
      </c>
      <c r="C28" s="6" t="inlineStr">
        <is>
          <t>Giriş</t>
        </is>
      </c>
      <c r="D28" s="2" t="inlineStr">
        <is>
          <t>ALS-7095</t>
        </is>
      </c>
      <c r="E28" s="3" t="n">
        <v>13</v>
      </c>
      <c r="F28" s="4" t="n">
        <v>165</v>
      </c>
      <c r="G28" s="4">
        <f>IF($E28="","",$E28*$F28)</f>
        <v/>
      </c>
      <c r="H28" s="4">
        <f>IF($B28="","",$E28*VLOOKUP($B28,'Ürünler'!$A$2:$H$51,8,0))</f>
        <v/>
      </c>
      <c r="I28" s="2" t="inlineStr">
        <is>
          <t>İthalat Merkezi</t>
        </is>
      </c>
    </row>
    <row r="29">
      <c r="A29" s="11" t="n">
        <v>45906</v>
      </c>
      <c r="B29" s="2" t="inlineStr">
        <is>
          <t>SKU-022</t>
        </is>
      </c>
      <c r="C29" s="6" t="inlineStr">
        <is>
          <t>Giriş</t>
        </is>
      </c>
      <c r="D29" s="2" t="inlineStr">
        <is>
          <t>ALS-4694</t>
        </is>
      </c>
      <c r="E29" s="3" t="n">
        <v>100</v>
      </c>
      <c r="F29" s="4" t="n">
        <v>58</v>
      </c>
      <c r="G29" s="4">
        <f>IF($E29="","",$E29*$F29)</f>
        <v/>
      </c>
      <c r="H29" s="4">
        <f>IF($B29="","",$E29*VLOOKUP($B29,'Ürünler'!$A$2:$H$51,8,0))</f>
        <v/>
      </c>
      <c r="I29" s="2" t="inlineStr">
        <is>
          <t>Anadolu Deri Ltd.</t>
        </is>
      </c>
    </row>
    <row r="30">
      <c r="A30" s="11" t="n">
        <v>45906</v>
      </c>
      <c r="B30" s="2" t="inlineStr">
        <is>
          <t>SKU-037</t>
        </is>
      </c>
      <c r="C30" s="6" t="inlineStr">
        <is>
          <t>Giriş</t>
        </is>
      </c>
      <c r="D30" s="2" t="inlineStr">
        <is>
          <t>ALS-5067</t>
        </is>
      </c>
      <c r="E30" s="3" t="n">
        <v>28</v>
      </c>
      <c r="F30" s="4" t="n">
        <v>285</v>
      </c>
      <c r="G30" s="4">
        <f>IF($E30="","",$E30*$F30)</f>
        <v/>
      </c>
      <c r="H30" s="4">
        <f>IF($B30="","",$E30*VLOOKUP($B30,'Ürünler'!$A$2:$H$51,8,0))</f>
        <v/>
      </c>
      <c r="I30" s="2" t="inlineStr">
        <is>
          <t>İthalat Merkezi</t>
        </is>
      </c>
    </row>
    <row r="31">
      <c r="A31" s="11" t="n">
        <v>45906</v>
      </c>
      <c r="B31" s="2" t="inlineStr">
        <is>
          <t>SKU-041</t>
        </is>
      </c>
      <c r="C31" s="6" t="inlineStr">
        <is>
          <t>Giriş</t>
        </is>
      </c>
      <c r="D31" s="2" t="inlineStr">
        <is>
          <t>ALS-8909</t>
        </is>
      </c>
      <c r="E31" s="3" t="n">
        <v>66</v>
      </c>
      <c r="F31" s="4" t="n">
        <v>78</v>
      </c>
      <c r="G31" s="4">
        <f>IF($E31="","",$E31*$F31)</f>
        <v/>
      </c>
      <c r="H31" s="4">
        <f>IF($B31="","",$E31*VLOOKUP($B31,'Ürünler'!$A$2:$H$51,8,0))</f>
        <v/>
      </c>
      <c r="I31" s="2" t="inlineStr">
        <is>
          <t>Ege Tekstil A.Ş.</t>
        </is>
      </c>
    </row>
    <row r="32">
      <c r="A32" s="11" t="n">
        <v>45907</v>
      </c>
      <c r="B32" s="2" t="inlineStr">
        <is>
          <t>SKU-008</t>
        </is>
      </c>
      <c r="C32" s="6" t="inlineStr">
        <is>
          <t>Giriş</t>
        </is>
      </c>
      <c r="D32" s="2" t="inlineStr">
        <is>
          <t>ALS-9031</t>
        </is>
      </c>
      <c r="E32" s="3" t="n">
        <v>11</v>
      </c>
      <c r="F32" s="4" t="n">
        <v>258</v>
      </c>
      <c r="G32" s="4">
        <f>IF($E32="","",$E32*$F32)</f>
        <v/>
      </c>
      <c r="H32" s="4">
        <f>IF($B32="","",$E32*VLOOKUP($B32,'Ürünler'!$A$2:$H$51,8,0))</f>
        <v/>
      </c>
      <c r="I32" s="2" t="inlineStr">
        <is>
          <t>Ege Tekstil A.Ş.</t>
        </is>
      </c>
    </row>
    <row r="33">
      <c r="A33" s="11" t="n">
        <v>45907</v>
      </c>
      <c r="B33" s="2" t="inlineStr">
        <is>
          <t>SKU-015</t>
        </is>
      </c>
      <c r="C33" s="6" t="inlineStr">
        <is>
          <t>Giriş</t>
        </is>
      </c>
      <c r="D33" s="2" t="inlineStr">
        <is>
          <t>ALS-6120</t>
        </is>
      </c>
      <c r="E33" s="3" t="n">
        <v>27</v>
      </c>
      <c r="F33" s="4" t="n">
        <v>540</v>
      </c>
      <c r="G33" s="4">
        <f>IF($E33="","",$E33*$F33)</f>
        <v/>
      </c>
      <c r="H33" s="4">
        <f>IF($B33="","",$E33*VLOOKUP($B33,'Ürünler'!$A$2:$H$51,8,0))</f>
        <v/>
      </c>
      <c r="I33" s="2" t="inlineStr">
        <is>
          <t>Anadolu Deri Ltd.</t>
        </is>
      </c>
    </row>
    <row r="34">
      <c r="A34" s="11" t="n">
        <v>45907</v>
      </c>
      <c r="B34" s="2" t="inlineStr">
        <is>
          <t>SKU-030</t>
        </is>
      </c>
      <c r="C34" s="6" t="inlineStr">
        <is>
          <t>Giriş</t>
        </is>
      </c>
      <c r="D34" s="2" t="inlineStr">
        <is>
          <t>ALS-3292</t>
        </is>
      </c>
      <c r="E34" s="3" t="n">
        <v>27</v>
      </c>
      <c r="F34" s="4" t="n">
        <v>218</v>
      </c>
      <c r="G34" s="4">
        <f>IF($E34="","",$E34*$F34)</f>
        <v/>
      </c>
      <c r="H34" s="4">
        <f>IF($B34="","",$E34*VLOOKUP($B34,'Ürünler'!$A$2:$H$51,8,0))</f>
        <v/>
      </c>
      <c r="I34" s="2" t="inlineStr">
        <is>
          <t>Ege Tekstil A.Ş.</t>
        </is>
      </c>
    </row>
    <row r="35">
      <c r="A35" s="11" t="n">
        <v>45907</v>
      </c>
      <c r="B35" s="2" t="inlineStr">
        <is>
          <t>SKU-033</t>
        </is>
      </c>
      <c r="C35" s="6" t="inlineStr">
        <is>
          <t>Giriş</t>
        </is>
      </c>
      <c r="D35" s="2" t="inlineStr">
        <is>
          <t>ALS-2871</t>
        </is>
      </c>
      <c r="E35" s="3" t="n">
        <v>45</v>
      </c>
      <c r="F35" s="4" t="n">
        <v>1680</v>
      </c>
      <c r="G35" s="4">
        <f>IF($E35="","",$E35*$F35)</f>
        <v/>
      </c>
      <c r="H35" s="4">
        <f>IF($B35="","",$E35*VLOOKUP($B35,'Ürünler'!$A$2:$H$51,8,0))</f>
        <v/>
      </c>
      <c r="I35" s="2" t="inlineStr">
        <is>
          <t>Anadolu Deri Ltd.</t>
        </is>
      </c>
    </row>
    <row r="36">
      <c r="A36" s="11" t="n">
        <v>45907</v>
      </c>
      <c r="B36" s="2" t="inlineStr">
        <is>
          <t>SKU-034</t>
        </is>
      </c>
      <c r="C36" s="6" t="inlineStr">
        <is>
          <t>Giriş</t>
        </is>
      </c>
      <c r="D36" s="2" t="inlineStr">
        <is>
          <t>ALS-7146</t>
        </is>
      </c>
      <c r="E36" s="3" t="n">
        <v>59</v>
      </c>
      <c r="F36" s="4" t="n">
        <v>96</v>
      </c>
      <c r="G36" s="4">
        <f>IF($E36="","",$E36*$F36)</f>
        <v/>
      </c>
      <c r="H36" s="4">
        <f>IF($B36="","",$E36*VLOOKUP($B36,'Ürünler'!$A$2:$H$51,8,0))</f>
        <v/>
      </c>
      <c r="I36" s="2" t="inlineStr">
        <is>
          <t>İthalat Merkezi</t>
        </is>
      </c>
    </row>
    <row r="37">
      <c r="A37" s="11" t="n">
        <v>45907</v>
      </c>
      <c r="B37" s="2" t="inlineStr">
        <is>
          <t>SKU-040</t>
        </is>
      </c>
      <c r="C37" s="6" t="inlineStr">
        <is>
          <t>Giriş</t>
        </is>
      </c>
      <c r="D37" s="2" t="inlineStr">
        <is>
          <t>ALS-2655</t>
        </is>
      </c>
      <c r="E37" s="3" t="n">
        <v>25</v>
      </c>
      <c r="F37" s="4" t="n">
        <v>545</v>
      </c>
      <c r="G37" s="4">
        <f>IF($E37="","",$E37*$F37)</f>
        <v/>
      </c>
      <c r="H37" s="4">
        <f>IF($B37="","",$E37*VLOOKUP($B37,'Ürünler'!$A$2:$H$51,8,0))</f>
        <v/>
      </c>
      <c r="I37" s="2" t="inlineStr">
        <is>
          <t>Anadolu Deri Ltd.</t>
        </is>
      </c>
    </row>
    <row r="38">
      <c r="A38" s="11" t="n">
        <v>45907</v>
      </c>
      <c r="B38" s="2" t="inlineStr">
        <is>
          <t>SKU-047</t>
        </is>
      </c>
      <c r="C38" s="6" t="inlineStr">
        <is>
          <t>Giriş</t>
        </is>
      </c>
      <c r="D38" s="2" t="inlineStr">
        <is>
          <t>ALS-3732</t>
        </is>
      </c>
      <c r="E38" s="3" t="n">
        <v>61</v>
      </c>
      <c r="F38" s="4" t="n">
        <v>88</v>
      </c>
      <c r="G38" s="4">
        <f>IF($E38="","",$E38*$F38)</f>
        <v/>
      </c>
      <c r="H38" s="4">
        <f>IF($B38="","",$E38*VLOOKUP($B38,'Ürünler'!$A$2:$H$51,8,0))</f>
        <v/>
      </c>
      <c r="I38" s="2" t="inlineStr">
        <is>
          <t>Ege Tekstil A.Ş.</t>
        </is>
      </c>
    </row>
    <row r="39">
      <c r="A39" s="11" t="n">
        <v>45908</v>
      </c>
      <c r="B39" s="2" t="inlineStr">
        <is>
          <t>SKU-017</t>
        </is>
      </c>
      <c r="C39" s="6" t="inlineStr">
        <is>
          <t>Giriş</t>
        </is>
      </c>
      <c r="D39" s="2" t="inlineStr">
        <is>
          <t>ALS-6295</t>
        </is>
      </c>
      <c r="E39" s="3" t="n">
        <v>19</v>
      </c>
      <c r="F39" s="4" t="n">
        <v>1150</v>
      </c>
      <c r="G39" s="4">
        <f>IF($E39="","",$E39*$F39)</f>
        <v/>
      </c>
      <c r="H39" s="4">
        <f>IF($B39="","",$E39*VLOOKUP($B39,'Ürünler'!$A$2:$H$51,8,0))</f>
        <v/>
      </c>
      <c r="I39" s="2" t="inlineStr">
        <is>
          <t>Anadolu Deri Ltd.</t>
        </is>
      </c>
    </row>
    <row r="40">
      <c r="A40" s="11" t="n">
        <v>45908</v>
      </c>
      <c r="B40" s="2" t="inlineStr">
        <is>
          <t>SKU-023</t>
        </is>
      </c>
      <c r="C40" s="6" t="inlineStr">
        <is>
          <t>Giriş</t>
        </is>
      </c>
      <c r="D40" s="2" t="inlineStr">
        <is>
          <t>ALS-1379</t>
        </is>
      </c>
      <c r="E40" s="3" t="n">
        <v>51</v>
      </c>
      <c r="F40" s="4" t="n">
        <v>72</v>
      </c>
      <c r="G40" s="4">
        <f>IF($E40="","",$E40*$F40)</f>
        <v/>
      </c>
      <c r="H40" s="4">
        <f>IF($B40="","",$E40*VLOOKUP($B40,'Ürünler'!$A$2:$H$51,8,0))</f>
        <v/>
      </c>
      <c r="I40" s="2" t="inlineStr">
        <is>
          <t>Ege Tekstil A.Ş.</t>
        </is>
      </c>
    </row>
    <row r="41">
      <c r="A41" s="11" t="n">
        <v>45908</v>
      </c>
      <c r="B41" s="2" t="inlineStr">
        <is>
          <t>SKU-027</t>
        </is>
      </c>
      <c r="C41" s="6" t="inlineStr">
        <is>
          <t>Giriş</t>
        </is>
      </c>
      <c r="D41" s="2" t="inlineStr">
        <is>
          <t>ALS-4839</t>
        </is>
      </c>
      <c r="E41" s="3" t="n">
        <v>9</v>
      </c>
      <c r="F41" s="4" t="n">
        <v>620</v>
      </c>
      <c r="G41" s="4">
        <f>IF($E41="","",$E41*$F41)</f>
        <v/>
      </c>
      <c r="H41" s="4">
        <f>IF($B41="","",$E41*VLOOKUP($B41,'Ürünler'!$A$2:$H$51,8,0))</f>
        <v/>
      </c>
      <c r="I41" s="2" t="inlineStr">
        <is>
          <t>Denizli Ev Tekstil</t>
        </is>
      </c>
    </row>
    <row r="42">
      <c r="A42" s="11" t="n">
        <v>45908</v>
      </c>
      <c r="B42" s="2" t="inlineStr">
        <is>
          <t>SKU-048</t>
        </is>
      </c>
      <c r="C42" s="6" t="inlineStr">
        <is>
          <t>Giriş</t>
        </is>
      </c>
      <c r="D42" s="2" t="inlineStr">
        <is>
          <t>ALS-6439</t>
        </is>
      </c>
      <c r="E42" s="3" t="n">
        <v>32</v>
      </c>
      <c r="F42" s="4" t="n">
        <v>235</v>
      </c>
      <c r="G42" s="4">
        <f>IF($E42="","",$E42*$F42)</f>
        <v/>
      </c>
      <c r="H42" s="4">
        <f>IF($B42="","",$E42*VLOOKUP($B42,'Ürünler'!$A$2:$H$51,8,0))</f>
        <v/>
      </c>
      <c r="I42" s="2" t="inlineStr">
        <is>
          <t>Denizli Ev Tekstil</t>
        </is>
      </c>
    </row>
    <row r="43">
      <c r="A43" s="11" t="n">
        <v>45909</v>
      </c>
      <c r="B43" s="2" t="inlineStr">
        <is>
          <t>SKU-002</t>
        </is>
      </c>
      <c r="C43" s="6" t="inlineStr">
        <is>
          <t>Giriş</t>
        </is>
      </c>
      <c r="D43" s="2" t="inlineStr">
        <is>
          <t>ALS-3705</t>
        </is>
      </c>
      <c r="E43" s="3" t="n">
        <v>65</v>
      </c>
      <c r="F43" s="4" t="n">
        <v>85.5</v>
      </c>
      <c r="G43" s="4">
        <f>IF($E43="","",$E43*$F43)</f>
        <v/>
      </c>
      <c r="H43" s="4">
        <f>IF($B43="","",$E43*VLOOKUP($B43,'Ürünler'!$A$2:$H$51,8,0))</f>
        <v/>
      </c>
      <c r="I43" s="2" t="inlineStr">
        <is>
          <t>Anadolu Deri Ltd.</t>
        </is>
      </c>
    </row>
    <row r="44">
      <c r="A44" s="11" t="n">
        <v>45909</v>
      </c>
      <c r="B44" s="2" t="inlineStr">
        <is>
          <t>SKU-018</t>
        </is>
      </c>
      <c r="C44" s="6" t="inlineStr">
        <is>
          <t>Giriş</t>
        </is>
      </c>
      <c r="D44" s="2" t="inlineStr">
        <is>
          <t>ALS-6928</t>
        </is>
      </c>
      <c r="E44" s="3" t="n">
        <v>92</v>
      </c>
      <c r="F44" s="4" t="n">
        <v>68</v>
      </c>
      <c r="G44" s="4">
        <f>IF($E44="","",$E44*$F44)</f>
        <v/>
      </c>
      <c r="H44" s="4">
        <f>IF($B44="","",$E44*VLOOKUP($B44,'Ürünler'!$A$2:$H$51,8,0))</f>
        <v/>
      </c>
      <c r="I44" s="2" t="inlineStr">
        <is>
          <t>Ege Tekstil A.Ş.</t>
        </is>
      </c>
    </row>
    <row r="45">
      <c r="A45" s="11" t="n">
        <v>45909</v>
      </c>
      <c r="B45" s="2" t="inlineStr">
        <is>
          <t>SKU-043</t>
        </is>
      </c>
      <c r="C45" s="6" t="inlineStr">
        <is>
          <t>Giriş</t>
        </is>
      </c>
      <c r="D45" s="2" t="inlineStr">
        <is>
          <t>ALS-3604</t>
        </is>
      </c>
      <c r="E45" s="3" t="n">
        <v>27</v>
      </c>
      <c r="F45" s="4" t="n">
        <v>195</v>
      </c>
      <c r="G45" s="4">
        <f>IF($E45="","",$E45*$F45)</f>
        <v/>
      </c>
      <c r="H45" s="4">
        <f>IF($B45="","",$E45*VLOOKUP($B45,'Ürünler'!$A$2:$H$51,8,0))</f>
        <v/>
      </c>
      <c r="I45" s="2" t="inlineStr">
        <is>
          <t>Ege Tekstil A.Ş.</t>
        </is>
      </c>
    </row>
    <row r="46">
      <c r="A46" s="11" t="n">
        <v>45910</v>
      </c>
      <c r="B46" s="2" t="inlineStr">
        <is>
          <t>SKU-001</t>
        </is>
      </c>
      <c r="C46" s="6" t="inlineStr">
        <is>
          <t>Giriş</t>
        </is>
      </c>
      <c r="D46" s="2" t="inlineStr">
        <is>
          <t>ALS-6155</t>
        </is>
      </c>
      <c r="E46" s="3" t="n">
        <v>51</v>
      </c>
      <c r="F46" s="4" t="n">
        <v>85.5</v>
      </c>
      <c r="G46" s="4">
        <f>IF($E46="","",$E46*$F46)</f>
        <v/>
      </c>
      <c r="H46" s="4">
        <f>IF($B46="","",$E46*VLOOKUP($B46,'Ürünler'!$A$2:$H$51,8,0))</f>
        <v/>
      </c>
      <c r="I46" s="2" t="inlineStr">
        <is>
          <t>Bursa Konfeksiyon</t>
        </is>
      </c>
    </row>
    <row r="47">
      <c r="A47" s="11" t="n">
        <v>45910</v>
      </c>
      <c r="B47" s="2" t="inlineStr">
        <is>
          <t>SKU-004</t>
        </is>
      </c>
      <c r="C47" s="6" t="inlineStr">
        <is>
          <t>Giriş</t>
        </is>
      </c>
      <c r="D47" s="2" t="inlineStr">
        <is>
          <t>ALS-9666</t>
        </is>
      </c>
      <c r="E47" s="3" t="n">
        <v>36</v>
      </c>
      <c r="F47" s="4" t="n">
        <v>132</v>
      </c>
      <c r="G47" s="4">
        <f>IF($E47="","",$E47*$F47)</f>
        <v/>
      </c>
      <c r="H47" s="4">
        <f>IF($B47="","",$E47*VLOOKUP($B47,'Ürünler'!$A$2:$H$51,8,0))</f>
        <v/>
      </c>
      <c r="I47" s="2" t="inlineStr">
        <is>
          <t>Ege Tekstil A.Ş.</t>
        </is>
      </c>
    </row>
    <row r="48">
      <c r="A48" s="11" t="n">
        <v>45910</v>
      </c>
      <c r="B48" s="2" t="inlineStr">
        <is>
          <t>SKU-007</t>
        </is>
      </c>
      <c r="C48" s="6" t="inlineStr">
        <is>
          <t>Giriş</t>
        </is>
      </c>
      <c r="D48" s="2" t="inlineStr">
        <is>
          <t>ALS-4613</t>
        </is>
      </c>
      <c r="E48" s="3" t="n">
        <v>52</v>
      </c>
      <c r="F48" s="4" t="n">
        <v>245</v>
      </c>
      <c r="G48" s="4">
        <f>IF($E48="","",$E48*$F48)</f>
        <v/>
      </c>
      <c r="H48" s="4">
        <f>IF($B48="","",$E48*VLOOKUP($B48,'Ürünler'!$A$2:$H$51,8,0))</f>
        <v/>
      </c>
      <c r="I48" s="2" t="inlineStr">
        <is>
          <t>İthalat Merkezi</t>
        </is>
      </c>
    </row>
    <row r="49">
      <c r="A49" s="11" t="n">
        <v>45910</v>
      </c>
      <c r="B49" s="2" t="inlineStr">
        <is>
          <t>SKU-014</t>
        </is>
      </c>
      <c r="C49" s="6" t="inlineStr">
        <is>
          <t>Giriş</t>
        </is>
      </c>
      <c r="D49" s="2" t="inlineStr">
        <is>
          <t>ALS-4538</t>
        </is>
      </c>
      <c r="E49" s="3" t="n">
        <v>24</v>
      </c>
      <c r="F49" s="4" t="n">
        <v>540</v>
      </c>
      <c r="G49" s="4">
        <f>IF($E49="","",$E49*$F49)</f>
        <v/>
      </c>
      <c r="H49" s="4">
        <f>IF($B49="","",$E49*VLOOKUP($B49,'Ürünler'!$A$2:$H$51,8,0))</f>
        <v/>
      </c>
      <c r="I49" s="2" t="inlineStr">
        <is>
          <t>Bursa Konfeksiyon</t>
        </is>
      </c>
    </row>
    <row r="50">
      <c r="A50" s="11" t="n">
        <v>45910</v>
      </c>
      <c r="B50" s="2" t="inlineStr">
        <is>
          <t>SKU-029</t>
        </is>
      </c>
      <c r="C50" s="6" t="inlineStr">
        <is>
          <t>Giriş</t>
        </is>
      </c>
      <c r="D50" s="2" t="inlineStr">
        <is>
          <t>ALS-8916</t>
        </is>
      </c>
      <c r="E50" s="3" t="n">
        <v>40</v>
      </c>
      <c r="F50" s="4" t="n">
        <v>218</v>
      </c>
      <c r="G50" s="4">
        <f>IF($E50="","",$E50*$F50)</f>
        <v/>
      </c>
      <c r="H50" s="4">
        <f>IF($B50="","",$E50*VLOOKUP($B50,'Ürünler'!$A$2:$H$51,8,0))</f>
        <v/>
      </c>
      <c r="I50" s="2" t="inlineStr">
        <is>
          <t>İthalat Merkezi</t>
        </is>
      </c>
    </row>
    <row r="51">
      <c r="A51" s="11" t="n">
        <v>45910</v>
      </c>
      <c r="B51" s="2" t="inlineStr">
        <is>
          <t>SKU-050</t>
        </is>
      </c>
      <c r="C51" s="6" t="inlineStr">
        <is>
          <t>Giriş</t>
        </is>
      </c>
      <c r="D51" s="2" t="inlineStr">
        <is>
          <t>ALS-6866</t>
        </is>
      </c>
      <c r="E51" s="3" t="n">
        <v>120</v>
      </c>
      <c r="F51" s="4" t="n">
        <v>34</v>
      </c>
      <c r="G51" s="4">
        <f>IF($E51="","",$E51*$F51)</f>
        <v/>
      </c>
      <c r="H51" s="4">
        <f>IF($B51="","",$E51*VLOOKUP($B51,'Ürünler'!$A$2:$H$51,8,0))</f>
        <v/>
      </c>
      <c r="I51" s="2" t="inlineStr">
        <is>
          <t>Ege Tekstil A.Ş.</t>
        </is>
      </c>
    </row>
    <row r="52">
      <c r="A52" s="11" t="n">
        <v>45911</v>
      </c>
      <c r="B52" s="2" t="inlineStr">
        <is>
          <t>SKU-029</t>
        </is>
      </c>
      <c r="C52" s="6" t="inlineStr">
        <is>
          <t>Çıkış</t>
        </is>
      </c>
      <c r="D52" s="2" t="inlineStr">
        <is>
          <t>SAT-10866</t>
        </is>
      </c>
      <c r="E52" s="3" t="n">
        <v>3</v>
      </c>
      <c r="F52" s="4" t="n">
        <v>419</v>
      </c>
      <c r="G52" s="4">
        <f>IF($E52="","",$E52*$F52)</f>
        <v/>
      </c>
      <c r="H52" s="4">
        <f>IF($B52="","",$E52*VLOOKUP($B52,'Ürünler'!$A$2:$H$51,8,0))</f>
        <v/>
      </c>
      <c r="I52" s="2" t="inlineStr">
        <is>
          <t>Toptan - Ankara</t>
        </is>
      </c>
    </row>
    <row r="53">
      <c r="A53" s="11" t="n">
        <v>45913</v>
      </c>
      <c r="B53" s="2" t="inlineStr">
        <is>
          <t>SKU-006</t>
        </is>
      </c>
      <c r="C53" s="6" t="inlineStr">
        <is>
          <t>Çıkış</t>
        </is>
      </c>
      <c r="D53" s="2" t="inlineStr">
        <is>
          <t>SAT-69692</t>
        </is>
      </c>
      <c r="E53" s="3" t="n">
        <v>3</v>
      </c>
      <c r="F53" s="4" t="n">
        <v>449</v>
      </c>
      <c r="G53" s="4">
        <f>IF($E53="","",$E53*$F53)</f>
        <v/>
      </c>
      <c r="H53" s="4">
        <f>IF($B53="","",$E53*VLOOKUP($B53,'Ürünler'!$A$2:$H$51,8,0))</f>
        <v/>
      </c>
      <c r="I53" s="2" t="inlineStr">
        <is>
          <t>Toptan - Kayseri</t>
        </is>
      </c>
    </row>
    <row r="54">
      <c r="A54" s="11" t="n">
        <v>45913</v>
      </c>
      <c r="B54" s="2" t="inlineStr">
        <is>
          <t>SKU-021</t>
        </is>
      </c>
      <c r="C54" s="6" t="inlineStr">
        <is>
          <t>Çıkış</t>
        </is>
      </c>
      <c r="D54" s="2" t="inlineStr">
        <is>
          <t>SAT-85225</t>
        </is>
      </c>
      <c r="E54" s="3" t="n">
        <v>3</v>
      </c>
      <c r="F54" s="4" t="n">
        <v>329</v>
      </c>
      <c r="G54" s="4">
        <f>IF($E54="","",$E54*$F54)</f>
        <v/>
      </c>
      <c r="H54" s="4">
        <f>IF($B54="","",$E54*VLOOKUP($B54,'Ürünler'!$A$2:$H$51,8,0))</f>
        <v/>
      </c>
      <c r="I54" s="2" t="inlineStr">
        <is>
          <t>Yılmaz Ticaret</t>
        </is>
      </c>
    </row>
    <row r="55">
      <c r="A55" s="11" t="n">
        <v>45913</v>
      </c>
      <c r="B55" s="2" t="inlineStr">
        <is>
          <t>SKU-034</t>
        </is>
      </c>
      <c r="C55" s="6" t="inlineStr">
        <is>
          <t>Çıkış</t>
        </is>
      </c>
      <c r="D55" s="2" t="inlineStr">
        <is>
          <t>SAT-93050</t>
        </is>
      </c>
      <c r="E55" s="3" t="n">
        <v>4</v>
      </c>
      <c r="F55" s="4" t="n">
        <v>199</v>
      </c>
      <c r="G55" s="4">
        <f>IF($E55="","",$E55*$F55)</f>
        <v/>
      </c>
      <c r="H55" s="4">
        <f>IF($B55="","",$E55*VLOOKUP($B55,'Ürünler'!$A$2:$H$51,8,0))</f>
        <v/>
      </c>
      <c r="I55" s="2" t="inlineStr">
        <is>
          <t>Perakende Satış</t>
        </is>
      </c>
    </row>
    <row r="56">
      <c r="A56" s="11" t="n">
        <v>45914</v>
      </c>
      <c r="B56" s="2" t="inlineStr">
        <is>
          <t>SKU-046</t>
        </is>
      </c>
      <c r="C56" s="6" t="inlineStr">
        <is>
          <t>Çıkış</t>
        </is>
      </c>
      <c r="D56" s="2" t="inlineStr">
        <is>
          <t>SAT-96832</t>
        </is>
      </c>
      <c r="E56" s="3" t="n">
        <v>1</v>
      </c>
      <c r="F56" s="4" t="n">
        <v>429</v>
      </c>
      <c r="G56" s="4">
        <f>IF($E56="","",$E56*$F56)</f>
        <v/>
      </c>
      <c r="H56" s="4">
        <f>IF($B56="","",$E56*VLOOKUP($B56,'Ürünler'!$A$2:$H$51,8,0))</f>
        <v/>
      </c>
      <c r="I56" s="2" t="inlineStr">
        <is>
          <t>Toptan - Ankara</t>
        </is>
      </c>
    </row>
    <row r="57">
      <c r="A57" s="11" t="n">
        <v>45915</v>
      </c>
      <c r="B57" s="2" t="inlineStr">
        <is>
          <t>SKU-013</t>
        </is>
      </c>
      <c r="C57" s="6" t="inlineStr">
        <is>
          <t>Çıkış</t>
        </is>
      </c>
      <c r="D57" s="2" t="inlineStr">
        <is>
          <t>SAT-39571</t>
        </is>
      </c>
      <c r="E57" s="3" t="n">
        <v>1</v>
      </c>
      <c r="F57" s="4" t="n">
        <v>599</v>
      </c>
      <c r="G57" s="4">
        <f>IF($E57="","",$E57*$F57)</f>
        <v/>
      </c>
      <c r="H57" s="4">
        <f>IF($B57="","",$E57*VLOOKUP($B57,'Ürünler'!$A$2:$H$51,8,0))</f>
        <v/>
      </c>
      <c r="I57" s="2" t="inlineStr">
        <is>
          <t>Mağaza 2</t>
        </is>
      </c>
    </row>
    <row r="58">
      <c r="A58" s="11" t="n">
        <v>45915</v>
      </c>
      <c r="B58" s="2" t="inlineStr">
        <is>
          <t>SKU-017</t>
        </is>
      </c>
      <c r="C58" s="6" t="inlineStr">
        <is>
          <t>Çıkış</t>
        </is>
      </c>
      <c r="D58" s="2" t="inlineStr">
        <is>
          <t>SAT-67640</t>
        </is>
      </c>
      <c r="E58" s="3" t="n">
        <v>3</v>
      </c>
      <c r="F58" s="4" t="n">
        <v>2190</v>
      </c>
      <c r="G58" s="4">
        <f>IF($E58="","",$E58*$F58)</f>
        <v/>
      </c>
      <c r="H58" s="4">
        <f>IF($B58="","",$E58*VLOOKUP($B58,'Ürünler'!$A$2:$H$51,8,0))</f>
        <v/>
      </c>
      <c r="I58" s="2" t="inlineStr">
        <is>
          <t>Perakende Satış</t>
        </is>
      </c>
    </row>
    <row r="59">
      <c r="A59" s="11" t="n">
        <v>45915</v>
      </c>
      <c r="B59" s="2" t="inlineStr">
        <is>
          <t>SKU-019</t>
        </is>
      </c>
      <c r="C59" s="6" t="inlineStr">
        <is>
          <t>Çıkış</t>
        </is>
      </c>
      <c r="D59" s="2" t="inlineStr">
        <is>
          <t>SAT-28035</t>
        </is>
      </c>
      <c r="E59" s="3" t="n">
        <v>4</v>
      </c>
      <c r="F59" s="4" t="n">
        <v>89</v>
      </c>
      <c r="G59" s="4">
        <f>IF($E59="","",$E59*$F59)</f>
        <v/>
      </c>
      <c r="H59" s="4">
        <f>IF($B59="","",$E59*VLOOKUP($B59,'Ürünler'!$A$2:$H$51,8,0))</f>
        <v/>
      </c>
      <c r="I59" s="2" t="inlineStr">
        <is>
          <t>Perakende Satış</t>
        </is>
      </c>
    </row>
    <row r="60">
      <c r="A60" s="11" t="n">
        <v>45915</v>
      </c>
      <c r="B60" s="2" t="inlineStr">
        <is>
          <t>SKU-035</t>
        </is>
      </c>
      <c r="C60" s="6" t="inlineStr">
        <is>
          <t>Çıkış</t>
        </is>
      </c>
      <c r="D60" s="2" t="inlineStr">
        <is>
          <t>SAT-18966</t>
        </is>
      </c>
      <c r="E60" s="3" t="n">
        <v>2</v>
      </c>
      <c r="F60" s="4" t="n">
        <v>299</v>
      </c>
      <c r="G60" s="4">
        <f>IF($E60="","",$E60*$F60)</f>
        <v/>
      </c>
      <c r="H60" s="4">
        <f>IF($B60="","",$E60*VLOOKUP($B60,'Ürünler'!$A$2:$H$51,8,0))</f>
        <v/>
      </c>
      <c r="I60" s="2" t="inlineStr">
        <is>
          <t>Toptan - Ankara</t>
        </is>
      </c>
    </row>
    <row r="61">
      <c r="A61" s="11" t="n">
        <v>45915</v>
      </c>
      <c r="B61" s="2" t="inlineStr">
        <is>
          <t>SKU-042</t>
        </is>
      </c>
      <c r="C61" s="6" t="inlineStr">
        <is>
          <t>Çıkış</t>
        </is>
      </c>
      <c r="D61" s="2" t="inlineStr">
        <is>
          <t>SAT-15593</t>
        </is>
      </c>
      <c r="E61" s="3" t="n">
        <v>1</v>
      </c>
      <c r="F61" s="4" t="n">
        <v>619</v>
      </c>
      <c r="G61" s="4">
        <f>IF($E61="","",$E61*$F61)</f>
        <v/>
      </c>
      <c r="H61" s="4">
        <f>IF($B61="","",$E61*VLOOKUP($B61,'Ürünler'!$A$2:$H$51,8,0))</f>
        <v/>
      </c>
      <c r="I61" s="2" t="inlineStr">
        <is>
          <t>Toptan - Kayseri</t>
        </is>
      </c>
    </row>
    <row r="62">
      <c r="A62" s="11" t="n">
        <v>45915</v>
      </c>
      <c r="B62" s="2" t="inlineStr">
        <is>
          <t>SKU-047</t>
        </is>
      </c>
      <c r="C62" s="6" t="inlineStr">
        <is>
          <t>Çıkış</t>
        </is>
      </c>
      <c r="D62" s="2" t="inlineStr">
        <is>
          <t>SAT-17686</t>
        </is>
      </c>
      <c r="E62" s="3" t="n">
        <v>1</v>
      </c>
      <c r="F62" s="4" t="n">
        <v>179</v>
      </c>
      <c r="G62" s="4">
        <f>IF($E62="","",$E62*$F62)</f>
        <v/>
      </c>
      <c r="H62" s="4">
        <f>IF($B62="","",$E62*VLOOKUP($B62,'Ürünler'!$A$2:$H$51,8,0))</f>
        <v/>
      </c>
      <c r="I62" s="2" t="inlineStr">
        <is>
          <t>Yılmaz Ticaret</t>
        </is>
      </c>
    </row>
    <row r="63">
      <c r="A63" s="11" t="n">
        <v>45915</v>
      </c>
      <c r="B63" s="2" t="inlineStr">
        <is>
          <t>SKU-049</t>
        </is>
      </c>
      <c r="C63" s="6" t="inlineStr">
        <is>
          <t>Çıkış</t>
        </is>
      </c>
      <c r="D63" s="2" t="inlineStr">
        <is>
          <t>SAT-95208</t>
        </is>
      </c>
      <c r="E63" s="3" t="n">
        <v>3</v>
      </c>
      <c r="F63" s="4" t="n">
        <v>519</v>
      </c>
      <c r="G63" s="4">
        <f>IF($E63="","",$E63*$F63)</f>
        <v/>
      </c>
      <c r="H63" s="4">
        <f>IF($B63="","",$E63*VLOOKUP($B63,'Ürünler'!$A$2:$H$51,8,0))</f>
        <v/>
      </c>
      <c r="I63" s="2" t="inlineStr">
        <is>
          <t>Yılmaz Ticaret</t>
        </is>
      </c>
    </row>
    <row r="64">
      <c r="A64" s="11" t="n">
        <v>45916</v>
      </c>
      <c r="B64" s="2" t="inlineStr">
        <is>
          <t>SKU-009</t>
        </is>
      </c>
      <c r="C64" s="6" t="inlineStr">
        <is>
          <t>Çıkış</t>
        </is>
      </c>
      <c r="D64" s="2" t="inlineStr">
        <is>
          <t>SAT-49618</t>
        </is>
      </c>
      <c r="E64" s="3" t="n">
        <v>2</v>
      </c>
      <c r="F64" s="4" t="n">
        <v>359</v>
      </c>
      <c r="G64" s="4">
        <f>IF($E64="","",$E64*$F64)</f>
        <v/>
      </c>
      <c r="H64" s="4">
        <f>IF($B64="","",$E64*VLOOKUP($B64,'Ürünler'!$A$2:$H$51,8,0))</f>
        <v/>
      </c>
      <c r="I64" s="2" t="inlineStr">
        <is>
          <t>Perakende Satış</t>
        </is>
      </c>
    </row>
    <row r="65">
      <c r="A65" s="11" t="n">
        <v>45917</v>
      </c>
      <c r="B65" s="2" t="inlineStr">
        <is>
          <t>SKU-027</t>
        </is>
      </c>
      <c r="C65" s="6" t="inlineStr">
        <is>
          <t>Çıkış</t>
        </is>
      </c>
      <c r="D65" s="2" t="inlineStr">
        <is>
          <t>SAT-17398</t>
        </is>
      </c>
      <c r="E65" s="3" t="n">
        <v>1</v>
      </c>
      <c r="F65" s="4" t="n">
        <v>1249</v>
      </c>
      <c r="G65" s="4">
        <f>IF($E65="","",$E65*$F65)</f>
        <v/>
      </c>
      <c r="H65" s="4">
        <f>IF($B65="","",$E65*VLOOKUP($B65,'Ürünler'!$A$2:$H$51,8,0))</f>
        <v/>
      </c>
      <c r="I65" s="2" t="inlineStr">
        <is>
          <t>Yılmaz Ticaret</t>
        </is>
      </c>
    </row>
    <row r="66">
      <c r="A66" s="11" t="n">
        <v>45917</v>
      </c>
      <c r="B66" s="2" t="inlineStr">
        <is>
          <t>SKU-044</t>
        </is>
      </c>
      <c r="C66" s="6" t="inlineStr">
        <is>
          <t>Çıkış</t>
        </is>
      </c>
      <c r="D66" s="2" t="inlineStr">
        <is>
          <t>SAT-29651</t>
        </is>
      </c>
      <c r="E66" s="3" t="n">
        <v>1</v>
      </c>
      <c r="F66" s="4" t="n">
        <v>519</v>
      </c>
      <c r="G66" s="4">
        <f>IF($E66="","",$E66*$F66)</f>
        <v/>
      </c>
      <c r="H66" s="4">
        <f>IF($B66="","",$E66*VLOOKUP($B66,'Ürünler'!$A$2:$H$51,8,0))</f>
        <v/>
      </c>
      <c r="I66" s="2" t="inlineStr">
        <is>
          <t>Toptan - Ankara</t>
        </is>
      </c>
    </row>
    <row r="67">
      <c r="A67" s="11" t="n">
        <v>45917</v>
      </c>
      <c r="B67" s="2" t="inlineStr">
        <is>
          <t>SKU-045</t>
        </is>
      </c>
      <c r="C67" s="6" t="inlineStr">
        <is>
          <t>Çıkış</t>
        </is>
      </c>
      <c r="D67" s="2" t="inlineStr">
        <is>
          <t>SAT-32099</t>
        </is>
      </c>
      <c r="E67" s="3" t="n">
        <v>2</v>
      </c>
      <c r="F67" s="4" t="n">
        <v>129</v>
      </c>
      <c r="G67" s="4">
        <f>IF($E67="","",$E67*$F67)</f>
        <v/>
      </c>
      <c r="H67" s="4">
        <f>IF($B67="","",$E67*VLOOKUP($B67,'Ürünler'!$A$2:$H$51,8,0))</f>
        <v/>
      </c>
      <c r="I67" s="2" t="inlineStr">
        <is>
          <t>Toptan - Ankara</t>
        </is>
      </c>
    </row>
    <row r="68">
      <c r="A68" s="11" t="n">
        <v>45918</v>
      </c>
      <c r="B68" s="2" t="inlineStr">
        <is>
          <t>SKU-007</t>
        </is>
      </c>
      <c r="C68" s="6" t="inlineStr">
        <is>
          <t>Çıkış</t>
        </is>
      </c>
      <c r="D68" s="2" t="inlineStr">
        <is>
          <t>SAT-45774</t>
        </is>
      </c>
      <c r="E68" s="3" t="n">
        <v>4</v>
      </c>
      <c r="F68" s="4" t="n">
        <v>449</v>
      </c>
      <c r="G68" s="4">
        <f>IF($E68="","",$E68*$F68)</f>
        <v/>
      </c>
      <c r="H68" s="4">
        <f>IF($B68="","",$E68*VLOOKUP($B68,'Ürünler'!$A$2:$H$51,8,0))</f>
        <v/>
      </c>
      <c r="I68" s="2" t="inlineStr">
        <is>
          <t>Toptan - Kayseri</t>
        </is>
      </c>
    </row>
    <row r="69">
      <c r="A69" s="11" t="n">
        <v>45918</v>
      </c>
      <c r="B69" s="2" t="inlineStr">
        <is>
          <t>SKU-025</t>
        </is>
      </c>
      <c r="C69" s="6" t="inlineStr">
        <is>
          <t>Çıkış</t>
        </is>
      </c>
      <c r="D69" s="2" t="inlineStr">
        <is>
          <t>SAT-16880</t>
        </is>
      </c>
      <c r="E69" s="3" t="n">
        <v>3</v>
      </c>
      <c r="F69" s="4" t="n">
        <v>749</v>
      </c>
      <c r="G69" s="4">
        <f>IF($E69="","",$E69*$F69)</f>
        <v/>
      </c>
      <c r="H69" s="4">
        <f>IF($B69="","",$E69*VLOOKUP($B69,'Ürünler'!$A$2:$H$51,8,0))</f>
        <v/>
      </c>
      <c r="I69" s="2" t="inlineStr">
        <is>
          <t>Perakende Satış</t>
        </is>
      </c>
    </row>
    <row r="70">
      <c r="A70" s="11" t="n">
        <v>45918</v>
      </c>
      <c r="B70" s="2" t="inlineStr">
        <is>
          <t>SKU-032</t>
        </is>
      </c>
      <c r="C70" s="6" t="inlineStr">
        <is>
          <t>Çıkış</t>
        </is>
      </c>
      <c r="D70" s="2" t="inlineStr">
        <is>
          <t>SAT-76935</t>
        </is>
      </c>
      <c r="E70" s="3" t="n">
        <v>2</v>
      </c>
      <c r="F70" s="4" t="n">
        <v>339</v>
      </c>
      <c r="G70" s="4">
        <f>IF($E70="","",$E70*$F70)</f>
        <v/>
      </c>
      <c r="H70" s="4">
        <f>IF($B70="","",$E70*VLOOKUP($B70,'Ürünler'!$A$2:$H$51,8,0))</f>
        <v/>
      </c>
      <c r="I70" s="2" t="inlineStr">
        <is>
          <t>Mağaza 2</t>
        </is>
      </c>
    </row>
    <row r="71">
      <c r="A71" s="11" t="n">
        <v>45919</v>
      </c>
      <c r="B71" s="2" t="inlineStr">
        <is>
          <t>SKU-031</t>
        </is>
      </c>
      <c r="C71" s="6" t="inlineStr">
        <is>
          <t>Çıkış</t>
        </is>
      </c>
      <c r="D71" s="2" t="inlineStr">
        <is>
          <t>SAT-65194</t>
        </is>
      </c>
      <c r="E71" s="3" t="n">
        <v>3</v>
      </c>
      <c r="F71" s="4" t="n">
        <v>339</v>
      </c>
      <c r="G71" s="4">
        <f>IF($E71="","",$E71*$F71)</f>
        <v/>
      </c>
      <c r="H71" s="4">
        <f>IF($B71="","",$E71*VLOOKUP($B71,'Ürünler'!$A$2:$H$51,8,0))</f>
        <v/>
      </c>
      <c r="I71" s="2" t="inlineStr">
        <is>
          <t>Online Sipariş</t>
        </is>
      </c>
    </row>
    <row r="72">
      <c r="A72" s="11" t="n">
        <v>45920</v>
      </c>
      <c r="B72" s="2" t="inlineStr">
        <is>
          <t>SKU-010</t>
        </is>
      </c>
      <c r="C72" s="6" t="inlineStr">
        <is>
          <t>Çıkış</t>
        </is>
      </c>
      <c r="D72" s="2" t="inlineStr">
        <is>
          <t>SAT-87993</t>
        </is>
      </c>
      <c r="E72" s="3" t="n">
        <v>1</v>
      </c>
      <c r="F72" s="4" t="n">
        <v>359</v>
      </c>
      <c r="G72" s="4">
        <f>IF($E72="","",$E72*$F72)</f>
        <v/>
      </c>
      <c r="H72" s="4">
        <f>IF($B72="","",$E72*VLOOKUP($B72,'Ürünler'!$A$2:$H$51,8,0))</f>
        <v/>
      </c>
      <c r="I72" s="2" t="inlineStr">
        <is>
          <t>Mağaza 2</t>
        </is>
      </c>
    </row>
    <row r="73">
      <c r="A73" s="11" t="n">
        <v>45920</v>
      </c>
      <c r="B73" s="2" t="inlineStr">
        <is>
          <t>SKU-011</t>
        </is>
      </c>
      <c r="C73" s="6" t="inlineStr">
        <is>
          <t>Çıkış</t>
        </is>
      </c>
      <c r="D73" s="2" t="inlineStr">
        <is>
          <t>SAT-82199</t>
        </is>
      </c>
      <c r="E73" s="3" t="n">
        <v>1</v>
      </c>
      <c r="F73" s="4" t="n">
        <v>1690</v>
      </c>
      <c r="G73" s="4">
        <f>IF($E73="","",$E73*$F73)</f>
        <v/>
      </c>
      <c r="H73" s="4">
        <f>IF($B73="","",$E73*VLOOKUP($B73,'Ürünler'!$A$2:$H$51,8,0))</f>
        <v/>
      </c>
      <c r="I73" s="2" t="inlineStr">
        <is>
          <t>Perakende Satış</t>
        </is>
      </c>
    </row>
    <row r="74">
      <c r="A74" s="11" t="n">
        <v>45920</v>
      </c>
      <c r="B74" s="2" t="inlineStr">
        <is>
          <t>SKU-020</t>
        </is>
      </c>
      <c r="C74" s="6" t="inlineStr">
        <is>
          <t>Çıkış</t>
        </is>
      </c>
      <c r="D74" s="2" t="inlineStr">
        <is>
          <t>SAT-77552</t>
        </is>
      </c>
      <c r="E74" s="3" t="n">
        <v>1</v>
      </c>
      <c r="F74" s="4" t="n">
        <v>329</v>
      </c>
      <c r="G74" s="4">
        <f>IF($E74="","",$E74*$F74)</f>
        <v/>
      </c>
      <c r="H74" s="4">
        <f>IF($B74="","",$E74*VLOOKUP($B74,'Ürünler'!$A$2:$H$51,8,0))</f>
        <v/>
      </c>
      <c r="I74" s="2" t="inlineStr">
        <is>
          <t>Toptan - Kayseri</t>
        </is>
      </c>
    </row>
    <row r="75">
      <c r="A75" s="11" t="n">
        <v>45920</v>
      </c>
      <c r="B75" s="2" t="inlineStr">
        <is>
          <t>SKU-033</t>
        </is>
      </c>
      <c r="C75" s="6" t="inlineStr">
        <is>
          <t>Çıkış</t>
        </is>
      </c>
      <c r="D75" s="2" t="inlineStr">
        <is>
          <t>SAT-90541</t>
        </is>
      </c>
      <c r="E75" s="3" t="n">
        <v>13</v>
      </c>
      <c r="F75" s="4" t="n">
        <v>3290</v>
      </c>
      <c r="G75" s="4">
        <f>IF($E75="","",$E75*$F75)</f>
        <v/>
      </c>
      <c r="H75" s="4">
        <f>IF($B75="","",$E75*VLOOKUP($B75,'Ürünler'!$A$2:$H$51,8,0))</f>
        <v/>
      </c>
      <c r="I75" s="2" t="inlineStr">
        <is>
          <t>Toptan - Ankara</t>
        </is>
      </c>
    </row>
    <row r="76">
      <c r="A76" s="11" t="n">
        <v>45920</v>
      </c>
      <c r="B76" s="2" t="inlineStr">
        <is>
          <t>SKU-040</t>
        </is>
      </c>
      <c r="C76" s="6" t="inlineStr">
        <is>
          <t>Çıkış</t>
        </is>
      </c>
      <c r="D76" s="2" t="inlineStr">
        <is>
          <t>SAT-52284</t>
        </is>
      </c>
      <c r="E76" s="3" t="n">
        <v>3</v>
      </c>
      <c r="F76" s="4" t="n">
        <v>1049</v>
      </c>
      <c r="G76" s="4">
        <f>IF($E76="","",$E76*$F76)</f>
        <v/>
      </c>
      <c r="H76" s="4">
        <f>IF($B76="","",$E76*VLOOKUP($B76,'Ürünler'!$A$2:$H$51,8,0))</f>
        <v/>
      </c>
      <c r="I76" s="2" t="inlineStr">
        <is>
          <t>Yılmaz Ticaret</t>
        </is>
      </c>
    </row>
    <row r="77">
      <c r="A77" s="11" t="n">
        <v>45920</v>
      </c>
      <c r="B77" s="2" t="inlineStr">
        <is>
          <t>SKU-043</t>
        </is>
      </c>
      <c r="C77" s="6" t="inlineStr">
        <is>
          <t>Çıkış</t>
        </is>
      </c>
      <c r="D77" s="2" t="inlineStr">
        <is>
          <t>SAT-76426</t>
        </is>
      </c>
      <c r="E77" s="3" t="n">
        <v>1</v>
      </c>
      <c r="F77" s="4" t="n">
        <v>379</v>
      </c>
      <c r="G77" s="4">
        <f>IF($E77="","",$E77*$F77)</f>
        <v/>
      </c>
      <c r="H77" s="4">
        <f>IF($B77="","",$E77*VLOOKUP($B77,'Ürünler'!$A$2:$H$51,8,0))</f>
        <v/>
      </c>
      <c r="I77" s="2" t="inlineStr">
        <is>
          <t>Toptan - Kayseri</t>
        </is>
      </c>
    </row>
    <row r="78">
      <c r="A78" s="11" t="n">
        <v>45921</v>
      </c>
      <c r="B78" s="2" t="inlineStr">
        <is>
          <t>SKU-005</t>
        </is>
      </c>
      <c r="C78" s="6" t="inlineStr">
        <is>
          <t>Çıkış</t>
        </is>
      </c>
      <c r="D78" s="2" t="inlineStr">
        <is>
          <t>SAT-46517</t>
        </is>
      </c>
      <c r="E78" s="3" t="n">
        <v>3</v>
      </c>
      <c r="F78" s="4" t="n">
        <v>249</v>
      </c>
      <c r="G78" s="4">
        <f>IF($E78="","",$E78*$F78)</f>
        <v/>
      </c>
      <c r="H78" s="4">
        <f>IF($B78="","",$E78*VLOOKUP($B78,'Ürünler'!$A$2:$H$51,8,0))</f>
        <v/>
      </c>
      <c r="I78" s="2" t="inlineStr">
        <is>
          <t>Perakende Satış</t>
        </is>
      </c>
    </row>
    <row r="79">
      <c r="A79" s="11" t="n">
        <v>45921</v>
      </c>
      <c r="B79" s="2" t="inlineStr">
        <is>
          <t>SKU-012</t>
        </is>
      </c>
      <c r="C79" s="6" t="inlineStr">
        <is>
          <t>Çıkış</t>
        </is>
      </c>
      <c r="D79" s="2" t="inlineStr">
        <is>
          <t>SAT-92155</t>
        </is>
      </c>
      <c r="E79" s="3" t="n">
        <v>4</v>
      </c>
      <c r="F79" s="4" t="n">
        <v>1750</v>
      </c>
      <c r="G79" s="4">
        <f>IF($E79="","",$E79*$F79)</f>
        <v/>
      </c>
      <c r="H79" s="4">
        <f>IF($B79="","",$E79*VLOOKUP($B79,'Ürünler'!$A$2:$H$51,8,0))</f>
        <v/>
      </c>
      <c r="I79" s="2" t="inlineStr">
        <is>
          <t>Mağaza 2</t>
        </is>
      </c>
    </row>
    <row r="80">
      <c r="A80" s="11" t="n">
        <v>45921</v>
      </c>
      <c r="B80" s="2" t="inlineStr">
        <is>
          <t>SKU-014</t>
        </is>
      </c>
      <c r="C80" s="6" t="inlineStr">
        <is>
          <t>Çıkış</t>
        </is>
      </c>
      <c r="D80" s="2" t="inlineStr">
        <is>
          <t>SAT-29340</t>
        </is>
      </c>
      <c r="E80" s="3" t="n">
        <v>1</v>
      </c>
      <c r="F80" s="4" t="n">
        <v>999</v>
      </c>
      <c r="G80" s="4">
        <f>IF($E80="","",$E80*$F80)</f>
        <v/>
      </c>
      <c r="H80" s="4">
        <f>IF($B80="","",$E80*VLOOKUP($B80,'Ürünler'!$A$2:$H$51,8,0))</f>
        <v/>
      </c>
      <c r="I80" s="2" t="inlineStr">
        <is>
          <t>Toptan - Ankara</t>
        </is>
      </c>
    </row>
    <row r="81">
      <c r="A81" s="11" t="n">
        <v>45921</v>
      </c>
      <c r="B81" s="2" t="inlineStr">
        <is>
          <t>SKU-037</t>
        </is>
      </c>
      <c r="C81" s="6" t="inlineStr">
        <is>
          <t>Çıkış</t>
        </is>
      </c>
      <c r="D81" s="2" t="inlineStr">
        <is>
          <t>SAT-45554</t>
        </is>
      </c>
      <c r="E81" s="3" t="n">
        <v>3</v>
      </c>
      <c r="F81" s="4" t="n">
        <v>549</v>
      </c>
      <c r="G81" s="4">
        <f>IF($E81="","",$E81*$F81)</f>
        <v/>
      </c>
      <c r="H81" s="4">
        <f>IF($B81="","",$E81*VLOOKUP($B81,'Ürünler'!$A$2:$H$51,8,0))</f>
        <v/>
      </c>
      <c r="I81" s="2" t="inlineStr">
        <is>
          <t>Perakende Satış</t>
        </is>
      </c>
    </row>
    <row r="82">
      <c r="A82" s="11" t="n">
        <v>45921</v>
      </c>
      <c r="B82" s="2" t="inlineStr">
        <is>
          <t>SKU-050</t>
        </is>
      </c>
      <c r="C82" s="6" t="inlineStr">
        <is>
          <t>Çıkış</t>
        </is>
      </c>
      <c r="D82" s="2" t="inlineStr">
        <is>
          <t>SAT-78864</t>
        </is>
      </c>
      <c r="E82" s="3" t="n">
        <v>4</v>
      </c>
      <c r="F82" s="4" t="n">
        <v>79</v>
      </c>
      <c r="G82" s="4">
        <f>IF($E82="","",$E82*$F82)</f>
        <v/>
      </c>
      <c r="H82" s="4">
        <f>IF($B82="","",$E82*VLOOKUP($B82,'Ürünler'!$A$2:$H$51,8,0))</f>
        <v/>
      </c>
      <c r="I82" s="2" t="inlineStr">
        <is>
          <t>Yılmaz Ticaret</t>
        </is>
      </c>
    </row>
    <row r="83">
      <c r="A83" s="11" t="n">
        <v>45922</v>
      </c>
      <c r="B83" s="2" t="inlineStr">
        <is>
          <t>SKU-015</t>
        </is>
      </c>
      <c r="C83" s="6" t="inlineStr">
        <is>
          <t>Çıkış</t>
        </is>
      </c>
      <c r="D83" s="2" t="inlineStr">
        <is>
          <t>SAT-30006</t>
        </is>
      </c>
      <c r="E83" s="3" t="n">
        <v>5</v>
      </c>
      <c r="F83" s="4" t="n">
        <v>999</v>
      </c>
      <c r="G83" s="4">
        <f>IF($E83="","",$E83*$F83)</f>
        <v/>
      </c>
      <c r="H83" s="4">
        <f>IF($B83="","",$E83*VLOOKUP($B83,'Ürünler'!$A$2:$H$51,8,0))</f>
        <v/>
      </c>
      <c r="I83" s="2" t="inlineStr">
        <is>
          <t>Mağaza 2</t>
        </is>
      </c>
    </row>
    <row r="84">
      <c r="A84" s="11" t="n">
        <v>45922</v>
      </c>
      <c r="B84" s="2" t="inlineStr">
        <is>
          <t>SKU-018</t>
        </is>
      </c>
      <c r="C84" s="6" t="inlineStr">
        <is>
          <t>Çıkış</t>
        </is>
      </c>
      <c r="D84" s="2" t="inlineStr">
        <is>
          <t>SAT-50483</t>
        </is>
      </c>
      <c r="E84" s="3" t="n">
        <v>2</v>
      </c>
      <c r="F84" s="4" t="n">
        <v>139</v>
      </c>
      <c r="G84" s="4">
        <f>IF($E84="","",$E84*$F84)</f>
        <v/>
      </c>
      <c r="H84" s="4">
        <f>IF($B84="","",$E84*VLOOKUP($B84,'Ürünler'!$A$2:$H$51,8,0))</f>
        <v/>
      </c>
      <c r="I84" s="2" t="inlineStr">
        <is>
          <t>Yılmaz Ticaret</t>
        </is>
      </c>
    </row>
    <row r="85">
      <c r="A85" s="11" t="n">
        <v>45923</v>
      </c>
      <c r="B85" s="2" t="inlineStr">
        <is>
          <t>SKU-023</t>
        </is>
      </c>
      <c r="C85" s="6" t="inlineStr">
        <is>
          <t>Çıkış</t>
        </is>
      </c>
      <c r="D85" s="2" t="inlineStr">
        <is>
          <t>SAT-76249</t>
        </is>
      </c>
      <c r="E85" s="3" t="n">
        <v>2</v>
      </c>
      <c r="F85" s="4" t="n">
        <v>149</v>
      </c>
      <c r="G85" s="4">
        <f>IF($E85="","",$E85*$F85)</f>
        <v/>
      </c>
      <c r="H85" s="4">
        <f>IF($B85="","",$E85*VLOOKUP($B85,'Ürünler'!$A$2:$H$51,8,0))</f>
        <v/>
      </c>
      <c r="I85" s="2" t="inlineStr">
        <is>
          <t>Toptan - Kayseri</t>
        </is>
      </c>
    </row>
    <row r="86">
      <c r="A86" s="11" t="n">
        <v>45924</v>
      </c>
      <c r="B86" s="2" t="inlineStr">
        <is>
          <t>SKU-003</t>
        </is>
      </c>
      <c r="C86" s="6" t="inlineStr">
        <is>
          <t>Çıkış</t>
        </is>
      </c>
      <c r="D86" s="2" t="inlineStr">
        <is>
          <t>SAT-73653</t>
        </is>
      </c>
      <c r="E86" s="3" t="n">
        <v>2</v>
      </c>
      <c r="F86" s="4" t="n">
        <v>149</v>
      </c>
      <c r="G86" s="4">
        <f>IF($E86="","",$E86*$F86)</f>
        <v/>
      </c>
      <c r="H86" s="4">
        <f>IF($B86="","",$E86*VLOOKUP($B86,'Ürünler'!$A$2:$H$51,8,0))</f>
        <v/>
      </c>
      <c r="I86" s="2" t="inlineStr">
        <is>
          <t>Toptan - Kayseri</t>
        </is>
      </c>
    </row>
    <row r="87">
      <c r="A87" s="11" t="n">
        <v>45924</v>
      </c>
      <c r="B87" s="2" t="inlineStr">
        <is>
          <t>SKU-008</t>
        </is>
      </c>
      <c r="C87" s="6" t="inlineStr">
        <is>
          <t>Çıkış</t>
        </is>
      </c>
      <c r="D87" s="2" t="inlineStr">
        <is>
          <t>SAT-57472</t>
        </is>
      </c>
      <c r="E87" s="3" t="n">
        <v>1</v>
      </c>
      <c r="F87" s="4" t="n">
        <v>479</v>
      </c>
      <c r="G87" s="4">
        <f>IF($E87="","",$E87*$F87)</f>
        <v/>
      </c>
      <c r="H87" s="4">
        <f>IF($B87="","",$E87*VLOOKUP($B87,'Ürünler'!$A$2:$H$51,8,0))</f>
        <v/>
      </c>
      <c r="I87" s="2" t="inlineStr">
        <is>
          <t>Mağaza 2</t>
        </is>
      </c>
    </row>
    <row r="88">
      <c r="A88" s="11" t="n">
        <v>45924</v>
      </c>
      <c r="B88" s="2" t="inlineStr">
        <is>
          <t>SKU-025</t>
        </is>
      </c>
      <c r="C88" s="6" t="inlineStr">
        <is>
          <t>Çıkış</t>
        </is>
      </c>
      <c r="D88" s="2" t="inlineStr">
        <is>
          <t>SAT-53292</t>
        </is>
      </c>
      <c r="E88" s="3" t="n">
        <v>9</v>
      </c>
      <c r="F88" s="4" t="n">
        <v>749</v>
      </c>
      <c r="G88" s="4">
        <f>IF($E88="","",$E88*$F88)</f>
        <v/>
      </c>
      <c r="H88" s="4">
        <f>IF($B88="","",$E88*VLOOKUP($B88,'Ürünler'!$A$2:$H$51,8,0))</f>
        <v/>
      </c>
      <c r="I88" s="2" t="inlineStr">
        <is>
          <t>Mağaza 2</t>
        </is>
      </c>
    </row>
    <row r="89">
      <c r="A89" s="11" t="n">
        <v>45924</v>
      </c>
      <c r="B89" s="2" t="inlineStr">
        <is>
          <t>SKU-039</t>
        </is>
      </c>
      <c r="C89" s="6" t="inlineStr">
        <is>
          <t>Çıkış</t>
        </is>
      </c>
      <c r="D89" s="2" t="inlineStr">
        <is>
          <t>SAT-36143</t>
        </is>
      </c>
      <c r="E89" s="3" t="n">
        <v>3</v>
      </c>
      <c r="F89" s="4" t="n">
        <v>79</v>
      </c>
      <c r="G89" s="4">
        <f>IF($E89="","",$E89*$F89)</f>
        <v/>
      </c>
      <c r="H89" s="4">
        <f>IF($B89="","",$E89*VLOOKUP($B89,'Ürünler'!$A$2:$H$51,8,0))</f>
        <v/>
      </c>
      <c r="I89" s="2" t="inlineStr">
        <is>
          <t>Mağaza 2</t>
        </is>
      </c>
    </row>
    <row r="90">
      <c r="A90" s="11" t="n">
        <v>45924</v>
      </c>
      <c r="B90" s="2" t="inlineStr">
        <is>
          <t>SKU-041</t>
        </is>
      </c>
      <c r="C90" s="6" t="inlineStr">
        <is>
          <t>Çıkış</t>
        </is>
      </c>
      <c r="D90" s="2" t="inlineStr">
        <is>
          <t>SAT-95673</t>
        </is>
      </c>
      <c r="E90" s="3" t="n">
        <v>3</v>
      </c>
      <c r="F90" s="4" t="n">
        <v>159</v>
      </c>
      <c r="G90" s="4">
        <f>IF($E90="","",$E90*$F90)</f>
        <v/>
      </c>
      <c r="H90" s="4">
        <f>IF($B90="","",$E90*VLOOKUP($B90,'Ürünler'!$A$2:$H$51,8,0))</f>
        <v/>
      </c>
      <c r="I90" s="2" t="inlineStr">
        <is>
          <t>Yılmaz Ticaret</t>
        </is>
      </c>
    </row>
    <row r="91">
      <c r="A91" s="11" t="n">
        <v>45925</v>
      </c>
      <c r="B91" s="2" t="inlineStr">
        <is>
          <t>SKU-033</t>
        </is>
      </c>
      <c r="C91" s="6" t="inlineStr">
        <is>
          <t>Çıkış</t>
        </is>
      </c>
      <c r="D91" s="2" t="inlineStr">
        <is>
          <t>SAT-90918</t>
        </is>
      </c>
      <c r="E91" s="3" t="n">
        <v>5</v>
      </c>
      <c r="F91" s="4" t="n">
        <v>3290</v>
      </c>
      <c r="G91" s="4">
        <f>IF($E91="","",$E91*$F91)</f>
        <v/>
      </c>
      <c r="H91" s="4">
        <f>IF($B91="","",$E91*VLOOKUP($B91,'Ürünler'!$A$2:$H$51,8,0))</f>
        <v/>
      </c>
      <c r="I91" s="2" t="inlineStr">
        <is>
          <t>Yılmaz Ticaret</t>
        </is>
      </c>
    </row>
    <row r="92">
      <c r="A92" s="11" t="n">
        <v>45925</v>
      </c>
      <c r="B92" s="2" t="inlineStr">
        <is>
          <t>SKU-038</t>
        </is>
      </c>
      <c r="C92" s="6" t="inlineStr">
        <is>
          <t>Çıkış</t>
        </is>
      </c>
      <c r="D92" s="2" t="inlineStr">
        <is>
          <t>SAT-71086</t>
        </is>
      </c>
      <c r="E92" s="3" t="n">
        <v>3</v>
      </c>
      <c r="F92" s="4" t="n">
        <v>229</v>
      </c>
      <c r="G92" s="4">
        <f>IF($E92="","",$E92*$F92)</f>
        <v/>
      </c>
      <c r="H92" s="4">
        <f>IF($B92="","",$E92*VLOOKUP($B92,'Ürünler'!$A$2:$H$51,8,0))</f>
        <v/>
      </c>
      <c r="I92" s="2" t="inlineStr">
        <is>
          <t>Online Sipariş</t>
        </is>
      </c>
    </row>
    <row r="93">
      <c r="A93" s="11" t="n">
        <v>45926</v>
      </c>
      <c r="B93" s="2" t="inlineStr">
        <is>
          <t>SKU-001</t>
        </is>
      </c>
      <c r="C93" s="6" t="inlineStr">
        <is>
          <t>Çıkış</t>
        </is>
      </c>
      <c r="D93" s="2" t="inlineStr">
        <is>
          <t>SAT-61856</t>
        </is>
      </c>
      <c r="E93" s="3" t="n">
        <v>2</v>
      </c>
      <c r="F93" s="4" t="n">
        <v>149</v>
      </c>
      <c r="G93" s="4">
        <f>IF($E93="","",$E93*$F93)</f>
        <v/>
      </c>
      <c r="H93" s="4">
        <f>IF($B93="","",$E93*VLOOKUP($B93,'Ürünler'!$A$2:$H$51,8,0))</f>
        <v/>
      </c>
      <c r="I93" s="2" t="inlineStr">
        <is>
          <t>Mağaza 2</t>
        </is>
      </c>
    </row>
    <row r="94">
      <c r="A94" s="11" t="n">
        <v>45926</v>
      </c>
      <c r="B94" s="2" t="inlineStr">
        <is>
          <t>SKU-012</t>
        </is>
      </c>
      <c r="C94" s="6" t="inlineStr">
        <is>
          <t>Çıkış</t>
        </is>
      </c>
      <c r="D94" s="2" t="inlineStr">
        <is>
          <t>SAT-80912</t>
        </is>
      </c>
      <c r="E94" s="3" t="n">
        <v>10</v>
      </c>
      <c r="F94" s="4" t="n">
        <v>1750</v>
      </c>
      <c r="G94" s="4">
        <f>IF($E94="","",$E94*$F94)</f>
        <v/>
      </c>
      <c r="H94" s="4">
        <f>IF($B94="","",$E94*VLOOKUP($B94,'Ürünler'!$A$2:$H$51,8,0))</f>
        <v/>
      </c>
      <c r="I94" s="2" t="inlineStr">
        <is>
          <t>Perakende Satış</t>
        </is>
      </c>
    </row>
    <row r="95">
      <c r="A95" s="11" t="n">
        <v>45926</v>
      </c>
      <c r="B95" s="2" t="inlineStr">
        <is>
          <t>SKU-016</t>
        </is>
      </c>
      <c r="C95" s="6" t="inlineStr">
        <is>
          <t>Çıkış</t>
        </is>
      </c>
      <c r="D95" s="2" t="inlineStr">
        <is>
          <t>SAT-79066</t>
        </is>
      </c>
      <c r="E95" s="3" t="n">
        <v>4</v>
      </c>
      <c r="F95" s="4" t="n">
        <v>999</v>
      </c>
      <c r="G95" s="4">
        <f>IF($E95="","",$E95*$F95)</f>
        <v/>
      </c>
      <c r="H95" s="4">
        <f>IF($B95="","",$E95*VLOOKUP($B95,'Ürünler'!$A$2:$H$51,8,0))</f>
        <v/>
      </c>
      <c r="I95" s="2" t="inlineStr">
        <is>
          <t>Mağaza 2</t>
        </is>
      </c>
    </row>
    <row r="96">
      <c r="A96" s="11" t="n">
        <v>45926</v>
      </c>
      <c r="B96" s="2" t="inlineStr">
        <is>
          <t>SKU-026</t>
        </is>
      </c>
      <c r="C96" s="6" t="inlineStr">
        <is>
          <t>Çıkış</t>
        </is>
      </c>
      <c r="D96" s="2" t="inlineStr">
        <is>
          <t>SAT-21919</t>
        </is>
      </c>
      <c r="E96" s="3" t="n">
        <v>1</v>
      </c>
      <c r="F96" s="4" t="n">
        <v>569</v>
      </c>
      <c r="G96" s="4">
        <f>IF($E96="","",$E96*$F96)</f>
        <v/>
      </c>
      <c r="H96" s="4">
        <f>IF($B96="","",$E96*VLOOKUP($B96,'Ürünler'!$A$2:$H$51,8,0))</f>
        <v/>
      </c>
      <c r="I96" s="2" t="inlineStr">
        <is>
          <t>Toptan - Ankara</t>
        </is>
      </c>
    </row>
    <row r="97">
      <c r="A97" s="11" t="n">
        <v>45927</v>
      </c>
      <c r="B97" s="2" t="inlineStr">
        <is>
          <t>SKU-002</t>
        </is>
      </c>
      <c r="C97" s="6" t="inlineStr">
        <is>
          <t>Çıkış</t>
        </is>
      </c>
      <c r="D97" s="2" t="inlineStr">
        <is>
          <t>SAT-89507</t>
        </is>
      </c>
      <c r="E97" s="3" t="n">
        <v>2</v>
      </c>
      <c r="F97" s="4" t="n">
        <v>149</v>
      </c>
      <c r="G97" s="4">
        <f>IF($E97="","",$E97*$F97)</f>
        <v/>
      </c>
      <c r="H97" s="4">
        <f>IF($B97="","",$E97*VLOOKUP($B97,'Ürünler'!$A$2:$H$51,8,0))</f>
        <v/>
      </c>
      <c r="I97" s="2" t="inlineStr">
        <is>
          <t>Toptan - Kayseri</t>
        </is>
      </c>
    </row>
    <row r="98">
      <c r="A98" s="11" t="n">
        <v>45927</v>
      </c>
      <c r="B98" s="2" t="inlineStr">
        <is>
          <t>SKU-022</t>
        </is>
      </c>
      <c r="C98" s="6" t="inlineStr">
        <is>
          <t>Çıkış</t>
        </is>
      </c>
      <c r="D98" s="2" t="inlineStr">
        <is>
          <t>SAT-47230</t>
        </is>
      </c>
      <c r="E98" s="3" t="n">
        <v>4</v>
      </c>
      <c r="F98" s="4" t="n">
        <v>119</v>
      </c>
      <c r="G98" s="4">
        <f>IF($E98="","",$E98*$F98)</f>
        <v/>
      </c>
      <c r="H98" s="4">
        <f>IF($B98="","",$E98*VLOOKUP($B98,'Ürünler'!$A$2:$H$51,8,0))</f>
        <v/>
      </c>
      <c r="I98" s="2" t="inlineStr">
        <is>
          <t>Perakende Satış</t>
        </is>
      </c>
    </row>
    <row r="99">
      <c r="A99" s="11" t="n">
        <v>45927</v>
      </c>
      <c r="B99" s="2" t="inlineStr">
        <is>
          <t>SKU-030</t>
        </is>
      </c>
      <c r="C99" s="6" t="inlineStr">
        <is>
          <t>Çıkış</t>
        </is>
      </c>
      <c r="D99" s="2" t="inlineStr">
        <is>
          <t>SAT-55332</t>
        </is>
      </c>
      <c r="E99" s="3" t="n">
        <v>3</v>
      </c>
      <c r="F99" s="4" t="n">
        <v>419</v>
      </c>
      <c r="G99" s="4">
        <f>IF($E99="","",$E99*$F99)</f>
        <v/>
      </c>
      <c r="H99" s="4">
        <f>IF($B99="","",$E99*VLOOKUP($B99,'Ürünler'!$A$2:$H$51,8,0))</f>
        <v/>
      </c>
      <c r="I99" s="2" t="inlineStr">
        <is>
          <t>Perakende Satış</t>
        </is>
      </c>
    </row>
    <row r="100">
      <c r="A100" s="11" t="n">
        <v>45928</v>
      </c>
      <c r="B100" s="2" t="inlineStr">
        <is>
          <t>SKU-004</t>
        </is>
      </c>
      <c r="C100" s="6" t="inlineStr">
        <is>
          <t>Çıkış</t>
        </is>
      </c>
      <c r="D100" s="2" t="inlineStr">
        <is>
          <t>SAT-49240</t>
        </is>
      </c>
      <c r="E100" s="3" t="n">
        <v>1</v>
      </c>
      <c r="F100" s="4" t="n">
        <v>249</v>
      </c>
      <c r="G100" s="4">
        <f>IF($E100="","",$E100*$F100)</f>
        <v/>
      </c>
      <c r="H100" s="4">
        <f>IF($B100="","",$E100*VLOOKUP($B100,'Ürünler'!$A$2:$H$51,8,0))</f>
        <v/>
      </c>
      <c r="I100" s="2" t="inlineStr">
        <is>
          <t>Mağaza 2</t>
        </is>
      </c>
    </row>
    <row r="101">
      <c r="A101" s="11" t="n">
        <v>45929</v>
      </c>
      <c r="B101" s="2" t="inlineStr">
        <is>
          <t>SKU-024</t>
        </is>
      </c>
      <c r="C101" s="6" t="inlineStr">
        <is>
          <t>Çıkış</t>
        </is>
      </c>
      <c r="D101" s="2" t="inlineStr">
        <is>
          <t>SAT-72973</t>
        </is>
      </c>
      <c r="E101" s="3" t="n">
        <v>1</v>
      </c>
      <c r="F101" s="4" t="n">
        <v>289</v>
      </c>
      <c r="G101" s="4">
        <f>IF($E101="","",$E101*$F101)</f>
        <v/>
      </c>
      <c r="H101" s="4">
        <f>IF($B101="","",$E101*VLOOKUP($B101,'Ürünler'!$A$2:$H$51,8,0))</f>
        <v/>
      </c>
      <c r="I101" s="2" t="inlineStr">
        <is>
          <t>Yılmaz Ticaret</t>
        </is>
      </c>
    </row>
    <row r="102">
      <c r="A102" s="11" t="n">
        <v>45930</v>
      </c>
      <c r="B102" s="2" t="inlineStr">
        <is>
          <t>SKU-028</t>
        </is>
      </c>
      <c r="C102" s="6" t="inlineStr">
        <is>
          <t>Çıkış</t>
        </is>
      </c>
      <c r="D102" s="2" t="inlineStr">
        <is>
          <t>SAT-36805</t>
        </is>
      </c>
      <c r="E102" s="3" t="n">
        <v>1</v>
      </c>
      <c r="F102" s="4" t="n">
        <v>2390</v>
      </c>
      <c r="G102" s="4">
        <f>IF($E102="","",$E102*$F102)</f>
        <v/>
      </c>
      <c r="H102" s="4">
        <f>IF($B102="","",$E102*VLOOKUP($B102,'Ürünler'!$A$2:$H$51,8,0))</f>
        <v/>
      </c>
      <c r="I102" s="2" t="inlineStr">
        <is>
          <t>Toptan - Kayseri</t>
        </is>
      </c>
    </row>
    <row r="103">
      <c r="A103" s="11" t="n">
        <v>45930</v>
      </c>
      <c r="B103" s="2" t="inlineStr">
        <is>
          <t>SKU-036</t>
        </is>
      </c>
      <c r="C103" s="6" t="inlineStr">
        <is>
          <t>Çıkış</t>
        </is>
      </c>
      <c r="D103" s="2" t="inlineStr">
        <is>
          <t>SAT-30012</t>
        </is>
      </c>
      <c r="E103" s="3" t="n">
        <v>2</v>
      </c>
      <c r="F103" s="4" t="n">
        <v>299</v>
      </c>
      <c r="G103" s="4">
        <f>IF($E103="","",$E103*$F103)</f>
        <v/>
      </c>
      <c r="H103" s="4">
        <f>IF($B103="","",$E103*VLOOKUP($B103,'Ürünler'!$A$2:$H$51,8,0))</f>
        <v/>
      </c>
      <c r="I103" s="2" t="inlineStr">
        <is>
          <t>Online Sipariş</t>
        </is>
      </c>
    </row>
    <row r="104">
      <c r="A104" s="11" t="n">
        <v>45930</v>
      </c>
      <c r="B104" s="2" t="inlineStr">
        <is>
          <t>SKU-048</t>
        </is>
      </c>
      <c r="C104" s="6" t="inlineStr">
        <is>
          <t>Çıkış</t>
        </is>
      </c>
      <c r="D104" s="2" t="inlineStr">
        <is>
          <t>SAT-88636</t>
        </is>
      </c>
      <c r="E104" s="3" t="n">
        <v>1</v>
      </c>
      <c r="F104" s="4" t="n">
        <v>459</v>
      </c>
      <c r="G104" s="4">
        <f>IF($E104="","",$E104*$F104)</f>
        <v/>
      </c>
      <c r="H104" s="4">
        <f>IF($B104="","",$E104*VLOOKUP($B104,'Ürünler'!$A$2:$H$51,8,0))</f>
        <v/>
      </c>
      <c r="I104" s="2" t="inlineStr">
        <is>
          <t>Toptan - Kayseri</t>
        </is>
      </c>
    </row>
    <row r="105">
      <c r="A105" s="11" t="n">
        <v>45932</v>
      </c>
      <c r="B105" s="2" t="inlineStr">
        <is>
          <t>SKU-004</t>
        </is>
      </c>
      <c r="C105" s="6" t="inlineStr">
        <is>
          <t>Giriş</t>
        </is>
      </c>
      <c r="D105" s="2" t="inlineStr">
        <is>
          <t>ALS-3200</t>
        </is>
      </c>
      <c r="E105" s="3" t="n">
        <v>1</v>
      </c>
      <c r="F105" s="4" t="n">
        <v>132</v>
      </c>
      <c r="G105" s="4">
        <f>IF($E105="","",$E105*$F105)</f>
        <v/>
      </c>
      <c r="H105" s="4">
        <f>IF($B105="","",$E105*VLOOKUP($B105,'Ürünler'!$A$2:$H$51,8,0))</f>
        <v/>
      </c>
      <c r="I105" s="2" t="inlineStr">
        <is>
          <t>Anadolu Deri Ltd.</t>
        </is>
      </c>
    </row>
    <row r="106">
      <c r="A106" s="11" t="n">
        <v>45932</v>
      </c>
      <c r="B106" s="2" t="inlineStr">
        <is>
          <t>SKU-030</t>
        </is>
      </c>
      <c r="C106" s="6" t="inlineStr">
        <is>
          <t>Giriş</t>
        </is>
      </c>
      <c r="D106" s="2" t="inlineStr">
        <is>
          <t>ALS-8161</t>
        </is>
      </c>
      <c r="E106" s="3" t="n">
        <v>1</v>
      </c>
      <c r="F106" s="4" t="n">
        <v>218</v>
      </c>
      <c r="G106" s="4">
        <f>IF($E106="","",$E106*$F106)</f>
        <v/>
      </c>
      <c r="H106" s="4">
        <f>IF($B106="","",$E106*VLOOKUP($B106,'Ürünler'!$A$2:$H$51,8,0))</f>
        <v/>
      </c>
      <c r="I106" s="2" t="inlineStr">
        <is>
          <t>Bursa Konfeksiyon</t>
        </is>
      </c>
    </row>
    <row r="107">
      <c r="A107" s="11" t="n">
        <v>45932</v>
      </c>
      <c r="B107" s="2" t="inlineStr">
        <is>
          <t>SKU-033</t>
        </is>
      </c>
      <c r="C107" s="6" t="inlineStr">
        <is>
          <t>Giriş</t>
        </is>
      </c>
      <c r="D107" s="2" t="inlineStr">
        <is>
          <t>ALS-3194</t>
        </is>
      </c>
      <c r="E107" s="3" t="n">
        <v>8</v>
      </c>
      <c r="F107" s="4" t="n">
        <v>1680</v>
      </c>
      <c r="G107" s="4">
        <f>IF($E107="","",$E107*$F107)</f>
        <v/>
      </c>
      <c r="H107" s="4">
        <f>IF($B107="","",$E107*VLOOKUP($B107,'Ürünler'!$A$2:$H$51,8,0))</f>
        <v/>
      </c>
      <c r="I107" s="2" t="inlineStr">
        <is>
          <t>Anadolu Deri Ltd.</t>
        </is>
      </c>
    </row>
    <row r="108">
      <c r="A108" s="11" t="n">
        <v>45932</v>
      </c>
      <c r="B108" s="2" t="inlineStr">
        <is>
          <t>SKU-036</t>
        </is>
      </c>
      <c r="C108" s="6" t="inlineStr">
        <is>
          <t>Giriş</t>
        </is>
      </c>
      <c r="D108" s="2" t="inlineStr">
        <is>
          <t>ALS-6077</t>
        </is>
      </c>
      <c r="E108" s="3" t="n">
        <v>1</v>
      </c>
      <c r="F108" s="4" t="n">
        <v>155</v>
      </c>
      <c r="G108" s="4">
        <f>IF($E108="","",$E108*$F108)</f>
        <v/>
      </c>
      <c r="H108" s="4">
        <f>IF($B108="","",$E108*VLOOKUP($B108,'Ürünler'!$A$2:$H$51,8,0))</f>
        <v/>
      </c>
      <c r="I108" s="2" t="inlineStr">
        <is>
          <t>Ege Tekstil A.Ş.</t>
        </is>
      </c>
    </row>
    <row r="109">
      <c r="A109" s="11" t="n">
        <v>45932</v>
      </c>
      <c r="B109" s="2" t="inlineStr">
        <is>
          <t>SKU-042</t>
        </is>
      </c>
      <c r="C109" s="6" t="inlineStr">
        <is>
          <t>Giriş</t>
        </is>
      </c>
      <c r="D109" s="2" t="inlineStr">
        <is>
          <t>ALS-8133</t>
        </is>
      </c>
      <c r="E109" s="3" t="n">
        <v>1</v>
      </c>
      <c r="F109" s="4" t="n">
        <v>320</v>
      </c>
      <c r="G109" s="4">
        <f>IF($E109="","",$E109*$F109)</f>
        <v/>
      </c>
      <c r="H109" s="4">
        <f>IF($B109="","",$E109*VLOOKUP($B109,'Ürünler'!$A$2:$H$51,8,0))</f>
        <v/>
      </c>
      <c r="I109" s="2" t="inlineStr">
        <is>
          <t>Bursa Konfeksiyon</t>
        </is>
      </c>
    </row>
    <row r="110">
      <c r="A110" s="11" t="n">
        <v>45932</v>
      </c>
      <c r="B110" s="2" t="inlineStr">
        <is>
          <t>SKU-047</t>
        </is>
      </c>
      <c r="C110" s="6" t="inlineStr">
        <is>
          <t>Giriş</t>
        </is>
      </c>
      <c r="D110" s="2" t="inlineStr">
        <is>
          <t>ALS-7816</t>
        </is>
      </c>
      <c r="E110" s="3" t="n">
        <v>1</v>
      </c>
      <c r="F110" s="4" t="n">
        <v>88</v>
      </c>
      <c r="G110" s="4">
        <f>IF($E110="","",$E110*$F110)</f>
        <v/>
      </c>
      <c r="H110" s="4">
        <f>IF($B110="","",$E110*VLOOKUP($B110,'Ürünler'!$A$2:$H$51,8,0))</f>
        <v/>
      </c>
      <c r="I110" s="2" t="inlineStr">
        <is>
          <t>Denizli Ev Tekstil</t>
        </is>
      </c>
    </row>
    <row r="111">
      <c r="A111" s="11" t="n">
        <v>45933</v>
      </c>
      <c r="B111" s="2" t="inlineStr">
        <is>
          <t>SKU-043</t>
        </is>
      </c>
      <c r="C111" s="6" t="inlineStr">
        <is>
          <t>Giriş</t>
        </is>
      </c>
      <c r="D111" s="2" t="inlineStr">
        <is>
          <t>ALS-9589</t>
        </is>
      </c>
      <c r="E111" s="3" t="n">
        <v>1</v>
      </c>
      <c r="F111" s="4" t="n">
        <v>195</v>
      </c>
      <c r="G111" s="4">
        <f>IF($E111="","",$E111*$F111)</f>
        <v/>
      </c>
      <c r="H111" s="4">
        <f>IF($B111="","",$E111*VLOOKUP($B111,'Ürünler'!$A$2:$H$51,8,0))</f>
        <v/>
      </c>
      <c r="I111" s="2" t="inlineStr">
        <is>
          <t>Denizli Ev Tekstil</t>
        </is>
      </c>
    </row>
    <row r="112">
      <c r="A112" s="11" t="n">
        <v>45933</v>
      </c>
      <c r="B112" s="2" t="inlineStr">
        <is>
          <t>SKU-045</t>
        </is>
      </c>
      <c r="C112" s="6" t="inlineStr">
        <is>
          <t>Giriş</t>
        </is>
      </c>
      <c r="D112" s="2" t="inlineStr">
        <is>
          <t>ALS-9021</t>
        </is>
      </c>
      <c r="E112" s="3" t="n">
        <v>1</v>
      </c>
      <c r="F112" s="4" t="n">
        <v>62</v>
      </c>
      <c r="G112" s="4">
        <f>IF($E112="","",$E112*$F112)</f>
        <v/>
      </c>
      <c r="H112" s="4">
        <f>IF($B112="","",$E112*VLOOKUP($B112,'Ürünler'!$A$2:$H$51,8,0))</f>
        <v/>
      </c>
      <c r="I112" s="2" t="inlineStr">
        <is>
          <t>Ege Tekstil A.Ş.</t>
        </is>
      </c>
    </row>
    <row r="113">
      <c r="A113" s="11" t="n">
        <v>45933</v>
      </c>
      <c r="B113" s="2" t="inlineStr">
        <is>
          <t>SKU-050</t>
        </is>
      </c>
      <c r="C113" s="6" t="inlineStr">
        <is>
          <t>Giriş</t>
        </is>
      </c>
      <c r="D113" s="2" t="inlineStr">
        <is>
          <t>ALS-9529</t>
        </is>
      </c>
      <c r="E113" s="3" t="n">
        <v>1</v>
      </c>
      <c r="F113" s="4" t="n">
        <v>34</v>
      </c>
      <c r="G113" s="4">
        <f>IF($E113="","",$E113*$F113)</f>
        <v/>
      </c>
      <c r="H113" s="4">
        <f>IF($B113="","",$E113*VLOOKUP($B113,'Ürünler'!$A$2:$H$51,8,0))</f>
        <v/>
      </c>
      <c r="I113" s="2" t="inlineStr">
        <is>
          <t>Ege Tekstil A.Ş.</t>
        </is>
      </c>
    </row>
    <row r="114">
      <c r="A114" s="11" t="n">
        <v>45934</v>
      </c>
      <c r="B114" s="2" t="inlineStr">
        <is>
          <t>SKU-003</t>
        </is>
      </c>
      <c r="C114" s="6" t="inlineStr">
        <is>
          <t>Giriş</t>
        </is>
      </c>
      <c r="D114" s="2" t="inlineStr">
        <is>
          <t>ALS-7570</t>
        </is>
      </c>
      <c r="E114" s="3" t="n">
        <v>2</v>
      </c>
      <c r="F114" s="4" t="n">
        <v>85.5</v>
      </c>
      <c r="G114" s="4">
        <f>IF($E114="","",$E114*$F114)</f>
        <v/>
      </c>
      <c r="H114" s="4">
        <f>IF($B114="","",$E114*VLOOKUP($B114,'Ürünler'!$A$2:$H$51,8,0))</f>
        <v/>
      </c>
      <c r="I114" s="2" t="inlineStr">
        <is>
          <t>Ege Tekstil A.Ş.</t>
        </is>
      </c>
    </row>
    <row r="115">
      <c r="A115" s="11" t="n">
        <v>45934</v>
      </c>
      <c r="B115" s="2" t="inlineStr">
        <is>
          <t>SKU-018</t>
        </is>
      </c>
      <c r="C115" s="6" t="inlineStr">
        <is>
          <t>Giriş</t>
        </is>
      </c>
      <c r="D115" s="2" t="inlineStr">
        <is>
          <t>ALS-6598</t>
        </is>
      </c>
      <c r="E115" s="3" t="n">
        <v>1</v>
      </c>
      <c r="F115" s="4" t="n">
        <v>68</v>
      </c>
      <c r="G115" s="4">
        <f>IF($E115="","",$E115*$F115)</f>
        <v/>
      </c>
      <c r="H115" s="4">
        <f>IF($B115="","",$E115*VLOOKUP($B115,'Ürünler'!$A$2:$H$51,8,0))</f>
        <v/>
      </c>
      <c r="I115" s="2" t="inlineStr">
        <is>
          <t>İthalat Merkezi</t>
        </is>
      </c>
    </row>
    <row r="116">
      <c r="A116" s="11" t="n">
        <v>45934</v>
      </c>
      <c r="B116" s="2" t="inlineStr">
        <is>
          <t>SKU-023</t>
        </is>
      </c>
      <c r="C116" s="6" t="inlineStr">
        <is>
          <t>Giriş</t>
        </is>
      </c>
      <c r="D116" s="2" t="inlineStr">
        <is>
          <t>ALS-4524</t>
        </is>
      </c>
      <c r="E116" s="3" t="n">
        <v>1</v>
      </c>
      <c r="F116" s="4" t="n">
        <v>72</v>
      </c>
      <c r="G116" s="4">
        <f>IF($E116="","",$E116*$F116)</f>
        <v/>
      </c>
      <c r="H116" s="4">
        <f>IF($B116="","",$E116*VLOOKUP($B116,'Ürünler'!$A$2:$H$51,8,0))</f>
        <v/>
      </c>
      <c r="I116" s="2" t="inlineStr">
        <is>
          <t>Denizli Ev Tekstil</t>
        </is>
      </c>
    </row>
    <row r="117">
      <c r="A117" s="11" t="n">
        <v>45934</v>
      </c>
      <c r="B117" s="2" t="inlineStr">
        <is>
          <t>SKU-044</t>
        </is>
      </c>
      <c r="C117" s="6" t="inlineStr">
        <is>
          <t>Giriş</t>
        </is>
      </c>
      <c r="D117" s="2" t="inlineStr">
        <is>
          <t>ALS-1930</t>
        </is>
      </c>
      <c r="E117" s="3" t="n">
        <v>1</v>
      </c>
      <c r="F117" s="4" t="n">
        <v>268</v>
      </c>
      <c r="G117" s="4">
        <f>IF($E117="","",$E117*$F117)</f>
        <v/>
      </c>
      <c r="H117" s="4">
        <f>IF($B117="","",$E117*VLOOKUP($B117,'Ürünler'!$A$2:$H$51,8,0))</f>
        <v/>
      </c>
      <c r="I117" s="2" t="inlineStr">
        <is>
          <t>Denizli Ev Tekstil</t>
        </is>
      </c>
    </row>
    <row r="118">
      <c r="A118" s="11" t="n">
        <v>45935</v>
      </c>
      <c r="B118" s="2" t="inlineStr">
        <is>
          <t>SKU-016</t>
        </is>
      </c>
      <c r="C118" s="6" t="inlineStr">
        <is>
          <t>Giriş</t>
        </is>
      </c>
      <c r="D118" s="2" t="inlineStr">
        <is>
          <t>ALS-1744</t>
        </is>
      </c>
      <c r="E118" s="3" t="n">
        <v>1</v>
      </c>
      <c r="F118" s="4" t="n">
        <v>540</v>
      </c>
      <c r="G118" s="4">
        <f>IF($E118="","",$E118*$F118)</f>
        <v/>
      </c>
      <c r="H118" s="4">
        <f>IF($B118="","",$E118*VLOOKUP($B118,'Ürünler'!$A$2:$H$51,8,0))</f>
        <v/>
      </c>
      <c r="I118" s="2" t="inlineStr">
        <is>
          <t>Bursa Konfeksiyon</t>
        </is>
      </c>
    </row>
    <row r="119">
      <c r="A119" s="11" t="n">
        <v>45935</v>
      </c>
      <c r="B119" s="2" t="inlineStr">
        <is>
          <t>SKU-019</t>
        </is>
      </c>
      <c r="C119" s="6" t="inlineStr">
        <is>
          <t>Giriş</t>
        </is>
      </c>
      <c r="D119" s="2" t="inlineStr">
        <is>
          <t>ALS-8740</t>
        </is>
      </c>
      <c r="E119" s="3" t="n">
        <v>1</v>
      </c>
      <c r="F119" s="4" t="n">
        <v>42</v>
      </c>
      <c r="G119" s="4">
        <f>IF($E119="","",$E119*$F119)</f>
        <v/>
      </c>
      <c r="H119" s="4">
        <f>IF($B119="","",$E119*VLOOKUP($B119,'Ürünler'!$A$2:$H$51,8,0))</f>
        <v/>
      </c>
      <c r="I119" s="2" t="inlineStr">
        <is>
          <t>Bursa Konfeksiyon</t>
        </is>
      </c>
    </row>
    <row r="120">
      <c r="A120" s="11" t="n">
        <v>45935</v>
      </c>
      <c r="B120" s="2" t="inlineStr">
        <is>
          <t>SKU-022</t>
        </is>
      </c>
      <c r="C120" s="6" t="inlineStr">
        <is>
          <t>Giriş</t>
        </is>
      </c>
      <c r="D120" s="2" t="inlineStr">
        <is>
          <t>ALS-4216</t>
        </is>
      </c>
      <c r="E120" s="3" t="n">
        <v>1</v>
      </c>
      <c r="F120" s="4" t="n">
        <v>58</v>
      </c>
      <c r="G120" s="4">
        <f>IF($E120="","",$E120*$F120)</f>
        <v/>
      </c>
      <c r="H120" s="4">
        <f>IF($B120="","",$E120*VLOOKUP($B120,'Ürünler'!$A$2:$H$51,8,0))</f>
        <v/>
      </c>
      <c r="I120" s="2" t="inlineStr">
        <is>
          <t>Denizli Ev Tekstil</t>
        </is>
      </c>
    </row>
    <row r="121">
      <c r="A121" s="11" t="n">
        <v>45937</v>
      </c>
      <c r="B121" s="2" t="inlineStr">
        <is>
          <t>SKU-013</t>
        </is>
      </c>
      <c r="C121" s="6" t="inlineStr">
        <is>
          <t>Giriş</t>
        </is>
      </c>
      <c r="D121" s="2" t="inlineStr">
        <is>
          <t>ALS-6992</t>
        </is>
      </c>
      <c r="E121" s="3" t="n">
        <v>1</v>
      </c>
      <c r="F121" s="4" t="n">
        <v>320</v>
      </c>
      <c r="G121" s="4">
        <f>IF($E121="","",$E121*$F121)</f>
        <v/>
      </c>
      <c r="H121" s="4">
        <f>IF($B121="","",$E121*VLOOKUP($B121,'Ürünler'!$A$2:$H$51,8,0))</f>
        <v/>
      </c>
      <c r="I121" s="2" t="inlineStr">
        <is>
          <t>Ege Tekstil A.Ş.</t>
        </is>
      </c>
    </row>
    <row r="122">
      <c r="A122" s="11" t="n">
        <v>45937</v>
      </c>
      <c r="B122" s="2" t="inlineStr">
        <is>
          <t>SKU-034</t>
        </is>
      </c>
      <c r="C122" s="6" t="inlineStr">
        <is>
          <t>Giriş</t>
        </is>
      </c>
      <c r="D122" s="2" t="inlineStr">
        <is>
          <t>ALS-9447</t>
        </is>
      </c>
      <c r="E122" s="3" t="n">
        <v>1</v>
      </c>
      <c r="F122" s="4" t="n">
        <v>96</v>
      </c>
      <c r="G122" s="4">
        <f>IF($E122="","",$E122*$F122)</f>
        <v/>
      </c>
      <c r="H122" s="4">
        <f>IF($B122="","",$E122*VLOOKUP($B122,'Ürünler'!$A$2:$H$51,8,0))</f>
        <v/>
      </c>
      <c r="I122" s="2" t="inlineStr">
        <is>
          <t>Anadolu Deri Ltd.</t>
        </is>
      </c>
    </row>
    <row r="123">
      <c r="A123" s="11" t="n">
        <v>45937</v>
      </c>
      <c r="B123" s="2" t="inlineStr">
        <is>
          <t>SKU-038</t>
        </is>
      </c>
      <c r="C123" s="6" t="inlineStr">
        <is>
          <t>Giriş</t>
        </is>
      </c>
      <c r="D123" s="2" t="inlineStr">
        <is>
          <t>ALS-2978</t>
        </is>
      </c>
      <c r="E123" s="3" t="n">
        <v>2</v>
      </c>
      <c r="F123" s="4" t="n">
        <v>118</v>
      </c>
      <c r="G123" s="4">
        <f>IF($E123="","",$E123*$F123)</f>
        <v/>
      </c>
      <c r="H123" s="4">
        <f>IF($B123="","",$E123*VLOOKUP($B123,'Ürünler'!$A$2:$H$51,8,0))</f>
        <v/>
      </c>
      <c r="I123" s="2" t="inlineStr">
        <is>
          <t>Denizli Ev Tekstil</t>
        </is>
      </c>
    </row>
    <row r="124">
      <c r="A124" s="11" t="n">
        <v>45938</v>
      </c>
      <c r="B124" s="2" t="inlineStr">
        <is>
          <t>SKU-007</t>
        </is>
      </c>
      <c r="C124" s="6" t="inlineStr">
        <is>
          <t>Giriş</t>
        </is>
      </c>
      <c r="D124" s="2" t="inlineStr">
        <is>
          <t>ALS-1475</t>
        </is>
      </c>
      <c r="E124" s="3" t="n">
        <v>3</v>
      </c>
      <c r="F124" s="4" t="n">
        <v>245</v>
      </c>
      <c r="G124" s="4">
        <f>IF($E124="","",$E124*$F124)</f>
        <v/>
      </c>
      <c r="H124" s="4">
        <f>IF($B124="","",$E124*VLOOKUP($B124,'Ürünler'!$A$2:$H$51,8,0))</f>
        <v/>
      </c>
      <c r="I124" s="2" t="inlineStr">
        <is>
          <t>İthalat Merkezi</t>
        </is>
      </c>
    </row>
    <row r="125">
      <c r="A125" s="11" t="n">
        <v>45938</v>
      </c>
      <c r="B125" s="2" t="inlineStr">
        <is>
          <t>SKU-008</t>
        </is>
      </c>
      <c r="C125" s="6" t="inlineStr">
        <is>
          <t>Giriş</t>
        </is>
      </c>
      <c r="D125" s="2" t="inlineStr">
        <is>
          <t>ALS-3506</t>
        </is>
      </c>
      <c r="E125" s="3" t="n">
        <v>1</v>
      </c>
      <c r="F125" s="4" t="n">
        <v>258</v>
      </c>
      <c r="G125" s="4">
        <f>IF($E125="","",$E125*$F125)</f>
        <v/>
      </c>
      <c r="H125" s="4">
        <f>IF($B125="","",$E125*VLOOKUP($B125,'Ürünler'!$A$2:$H$51,8,0))</f>
        <v/>
      </c>
      <c r="I125" s="2" t="inlineStr">
        <is>
          <t>İthalat Merkezi</t>
        </is>
      </c>
    </row>
    <row r="126">
      <c r="A126" s="11" t="n">
        <v>45938</v>
      </c>
      <c r="B126" s="2" t="inlineStr">
        <is>
          <t>SKU-015</t>
        </is>
      </c>
      <c r="C126" s="6" t="inlineStr">
        <is>
          <t>Giriş</t>
        </is>
      </c>
      <c r="D126" s="2" t="inlineStr">
        <is>
          <t>ALS-2099</t>
        </is>
      </c>
      <c r="E126" s="3" t="n">
        <v>1</v>
      </c>
      <c r="F126" s="4" t="n">
        <v>540</v>
      </c>
      <c r="G126" s="4">
        <f>IF($E126="","",$E126*$F126)</f>
        <v/>
      </c>
      <c r="H126" s="4">
        <f>IF($B126="","",$E126*VLOOKUP($B126,'Ürünler'!$A$2:$H$51,8,0))</f>
        <v/>
      </c>
      <c r="I126" s="2" t="inlineStr">
        <is>
          <t>Ege Tekstil A.Ş.</t>
        </is>
      </c>
    </row>
    <row r="127">
      <c r="A127" s="11" t="n">
        <v>45938</v>
      </c>
      <c r="B127" s="2" t="inlineStr">
        <is>
          <t>SKU-017</t>
        </is>
      </c>
      <c r="C127" s="6" t="inlineStr">
        <is>
          <t>Giriş</t>
        </is>
      </c>
      <c r="D127" s="2" t="inlineStr">
        <is>
          <t>ALS-8245</t>
        </is>
      </c>
      <c r="E127" s="3" t="n">
        <v>2</v>
      </c>
      <c r="F127" s="4" t="n">
        <v>1150</v>
      </c>
      <c r="G127" s="4">
        <f>IF($E127="","",$E127*$F127)</f>
        <v/>
      </c>
      <c r="H127" s="4">
        <f>IF($B127="","",$E127*VLOOKUP($B127,'Ürünler'!$A$2:$H$51,8,0))</f>
        <v/>
      </c>
      <c r="I127" s="2" t="inlineStr">
        <is>
          <t>Anadolu Deri Ltd.</t>
        </is>
      </c>
    </row>
    <row r="128">
      <c r="A128" s="11" t="n">
        <v>45938</v>
      </c>
      <c r="B128" s="2" t="inlineStr">
        <is>
          <t>SKU-025</t>
        </is>
      </c>
      <c r="C128" s="6" t="inlineStr">
        <is>
          <t>Giriş</t>
        </is>
      </c>
      <c r="D128" s="2" t="inlineStr">
        <is>
          <t>ALS-2647</t>
        </is>
      </c>
      <c r="E128" s="3" t="n">
        <v>3</v>
      </c>
      <c r="F128" s="4" t="n">
        <v>385</v>
      </c>
      <c r="G128" s="4">
        <f>IF($E128="","",$E128*$F128)</f>
        <v/>
      </c>
      <c r="H128" s="4">
        <f>IF($B128="","",$E128*VLOOKUP($B128,'Ürünler'!$A$2:$H$51,8,0))</f>
        <v/>
      </c>
      <c r="I128" s="2" t="inlineStr">
        <is>
          <t>Bursa Konfeksiyon</t>
        </is>
      </c>
    </row>
    <row r="129">
      <c r="A129" s="11" t="n">
        <v>45938</v>
      </c>
      <c r="B129" s="2" t="inlineStr">
        <is>
          <t>SKU-026</t>
        </is>
      </c>
      <c r="C129" s="6" t="inlineStr">
        <is>
          <t>Giriş</t>
        </is>
      </c>
      <c r="D129" s="2" t="inlineStr">
        <is>
          <t>ALS-1911</t>
        </is>
      </c>
      <c r="E129" s="3" t="n">
        <v>1</v>
      </c>
      <c r="F129" s="4" t="n">
        <v>295</v>
      </c>
      <c r="G129" s="4">
        <f>IF($E129="","",$E129*$F129)</f>
        <v/>
      </c>
      <c r="H129" s="4">
        <f>IF($B129="","",$E129*VLOOKUP($B129,'Ürünler'!$A$2:$H$51,8,0))</f>
        <v/>
      </c>
      <c r="I129" s="2" t="inlineStr">
        <is>
          <t>İthalat Merkezi</t>
        </is>
      </c>
    </row>
    <row r="130">
      <c r="A130" s="11" t="n">
        <v>45938</v>
      </c>
      <c r="B130" s="2" t="inlineStr">
        <is>
          <t>SKU-031</t>
        </is>
      </c>
      <c r="C130" s="6" t="inlineStr">
        <is>
          <t>Giriş</t>
        </is>
      </c>
      <c r="D130" s="2" t="inlineStr">
        <is>
          <t>ALS-2260</t>
        </is>
      </c>
      <c r="E130" s="3" t="n">
        <v>3</v>
      </c>
      <c r="F130" s="4" t="n">
        <v>178</v>
      </c>
      <c r="G130" s="4">
        <f>IF($E130="","",$E130*$F130)</f>
        <v/>
      </c>
      <c r="H130" s="4">
        <f>IF($B130="","",$E130*VLOOKUP($B130,'Ürünler'!$A$2:$H$51,8,0))</f>
        <v/>
      </c>
      <c r="I130" s="2" t="inlineStr">
        <is>
          <t>Anadolu Deri Ltd.</t>
        </is>
      </c>
    </row>
    <row r="131">
      <c r="A131" s="11" t="n">
        <v>45939</v>
      </c>
      <c r="B131" s="2" t="inlineStr">
        <is>
          <t>SKU-011</t>
        </is>
      </c>
      <c r="C131" s="6" t="inlineStr">
        <is>
          <t>Giriş</t>
        </is>
      </c>
      <c r="D131" s="2" t="inlineStr">
        <is>
          <t>ALS-7684</t>
        </is>
      </c>
      <c r="E131" s="3" t="n">
        <v>1</v>
      </c>
      <c r="F131" s="4" t="n">
        <v>890</v>
      </c>
      <c r="G131" s="4">
        <f>IF($E131="","",$E131*$F131)</f>
        <v/>
      </c>
      <c r="H131" s="4">
        <f>IF($B131="","",$E131*VLOOKUP($B131,'Ürünler'!$A$2:$H$51,8,0))</f>
        <v/>
      </c>
      <c r="I131" s="2" t="inlineStr">
        <is>
          <t>Ege Tekstil A.Ş.</t>
        </is>
      </c>
    </row>
    <row r="132">
      <c r="A132" s="11" t="n">
        <v>45939</v>
      </c>
      <c r="B132" s="2" t="inlineStr">
        <is>
          <t>SKU-021</t>
        </is>
      </c>
      <c r="C132" s="6" t="inlineStr">
        <is>
          <t>Giriş</t>
        </is>
      </c>
      <c r="D132" s="2" t="inlineStr">
        <is>
          <t>ALS-7012</t>
        </is>
      </c>
      <c r="E132" s="3" t="n">
        <v>1</v>
      </c>
      <c r="F132" s="4" t="n">
        <v>165</v>
      </c>
      <c r="G132" s="4">
        <f>IF($E132="","",$E132*$F132)</f>
        <v/>
      </c>
      <c r="H132" s="4">
        <f>IF($B132="","",$E132*VLOOKUP($B132,'Ürünler'!$A$2:$H$51,8,0))</f>
        <v/>
      </c>
      <c r="I132" s="2" t="inlineStr">
        <is>
          <t>İthalat Merkezi</t>
        </is>
      </c>
    </row>
    <row r="133">
      <c r="A133" s="11" t="n">
        <v>45939</v>
      </c>
      <c r="B133" s="2" t="inlineStr">
        <is>
          <t>SKU-029</t>
        </is>
      </c>
      <c r="C133" s="6" t="inlineStr">
        <is>
          <t>Giriş</t>
        </is>
      </c>
      <c r="D133" s="2" t="inlineStr">
        <is>
          <t>ALS-7739</t>
        </is>
      </c>
      <c r="E133" s="3" t="n">
        <v>2</v>
      </c>
      <c r="F133" s="4" t="n">
        <v>218</v>
      </c>
      <c r="G133" s="4">
        <f>IF($E133="","",$E133*$F133)</f>
        <v/>
      </c>
      <c r="H133" s="4">
        <f>IF($B133="","",$E133*VLOOKUP($B133,'Ürünler'!$A$2:$H$51,8,0))</f>
        <v/>
      </c>
      <c r="I133" s="2" t="inlineStr">
        <is>
          <t>Ege Tekstil A.Ş.</t>
        </is>
      </c>
    </row>
    <row r="134">
      <c r="A134" s="11" t="n">
        <v>45939</v>
      </c>
      <c r="B134" s="2" t="inlineStr">
        <is>
          <t>SKU-032</t>
        </is>
      </c>
      <c r="C134" s="6" t="inlineStr">
        <is>
          <t>Giriş</t>
        </is>
      </c>
      <c r="D134" s="2" t="inlineStr">
        <is>
          <t>ALS-4621</t>
        </is>
      </c>
      <c r="E134" s="3" t="n">
        <v>1</v>
      </c>
      <c r="F134" s="4" t="n">
        <v>178</v>
      </c>
      <c r="G134" s="4">
        <f>IF($E134="","",$E134*$F134)</f>
        <v/>
      </c>
      <c r="H134" s="4">
        <f>IF($B134="","",$E134*VLOOKUP($B134,'Ürünler'!$A$2:$H$51,8,0))</f>
        <v/>
      </c>
      <c r="I134" s="2" t="inlineStr">
        <is>
          <t>İthalat Merkezi</t>
        </is>
      </c>
    </row>
    <row r="135">
      <c r="A135" s="11" t="n">
        <v>45939</v>
      </c>
      <c r="B135" s="2" t="inlineStr">
        <is>
          <t>SKU-049</t>
        </is>
      </c>
      <c r="C135" s="6" t="inlineStr">
        <is>
          <t>Giriş</t>
        </is>
      </c>
      <c r="D135" s="2" t="inlineStr">
        <is>
          <t>ALS-9888</t>
        </is>
      </c>
      <c r="E135" s="3" t="n">
        <v>1</v>
      </c>
      <c r="F135" s="4" t="n">
        <v>265</v>
      </c>
      <c r="G135" s="4">
        <f>IF($E135="","",$E135*$F135)</f>
        <v/>
      </c>
      <c r="H135" s="4">
        <f>IF($B135="","",$E135*VLOOKUP($B135,'Ürünler'!$A$2:$H$51,8,0))</f>
        <v/>
      </c>
      <c r="I135" s="2" t="inlineStr">
        <is>
          <t>Anadolu Deri Ltd.</t>
        </is>
      </c>
    </row>
    <row r="136">
      <c r="A136" s="11" t="n">
        <v>45940</v>
      </c>
      <c r="B136" s="2" t="inlineStr">
        <is>
          <t>SKU-010</t>
        </is>
      </c>
      <c r="C136" s="6" t="inlineStr">
        <is>
          <t>Giriş</t>
        </is>
      </c>
      <c r="D136" s="2" t="inlineStr">
        <is>
          <t>ALS-5728</t>
        </is>
      </c>
      <c r="E136" s="3" t="n">
        <v>1</v>
      </c>
      <c r="F136" s="4" t="n">
        <v>198</v>
      </c>
      <c r="G136" s="4">
        <f>IF($E136="","",$E136*$F136)</f>
        <v/>
      </c>
      <c r="H136" s="4">
        <f>IF($B136="","",$E136*VLOOKUP($B136,'Ürünler'!$A$2:$H$51,8,0))</f>
        <v/>
      </c>
      <c r="I136" s="2" t="inlineStr">
        <is>
          <t>İthalat Merkezi</t>
        </is>
      </c>
    </row>
    <row r="137">
      <c r="A137" s="11" t="n">
        <v>45940</v>
      </c>
      <c r="B137" s="2" t="inlineStr">
        <is>
          <t>SKU-012</t>
        </is>
      </c>
      <c r="C137" s="6" t="inlineStr">
        <is>
          <t>Giriş</t>
        </is>
      </c>
      <c r="D137" s="2" t="inlineStr">
        <is>
          <t>ALS-2121</t>
        </is>
      </c>
      <c r="E137" s="3" t="n">
        <v>6</v>
      </c>
      <c r="F137" s="4" t="n">
        <v>920</v>
      </c>
      <c r="G137" s="4">
        <f>IF($E137="","",$E137*$F137)</f>
        <v/>
      </c>
      <c r="H137" s="4">
        <f>IF($B137="","",$E137*VLOOKUP($B137,'Ürünler'!$A$2:$H$51,8,0))</f>
        <v/>
      </c>
      <c r="I137" s="2" t="inlineStr">
        <is>
          <t>Bursa Konfeksiyon</t>
        </is>
      </c>
    </row>
    <row r="138">
      <c r="A138" s="11" t="n">
        <v>45940</v>
      </c>
      <c r="B138" s="2" t="inlineStr">
        <is>
          <t>SKU-035</t>
        </is>
      </c>
      <c r="C138" s="6" t="inlineStr">
        <is>
          <t>Giriş</t>
        </is>
      </c>
      <c r="D138" s="2" t="inlineStr">
        <is>
          <t>ALS-1138</t>
        </is>
      </c>
      <c r="E138" s="3" t="n">
        <v>1</v>
      </c>
      <c r="F138" s="4" t="n">
        <v>155</v>
      </c>
      <c r="G138" s="4">
        <f>IF($E138="","",$E138*$F138)</f>
        <v/>
      </c>
      <c r="H138" s="4">
        <f>IF($B138="","",$E138*VLOOKUP($B138,'Ürünler'!$A$2:$H$51,8,0))</f>
        <v/>
      </c>
      <c r="I138" s="2" t="inlineStr">
        <is>
          <t>Denizli Ev Tekstil</t>
        </is>
      </c>
    </row>
    <row r="139">
      <c r="A139" s="11" t="n">
        <v>45940</v>
      </c>
      <c r="B139" s="2" t="inlineStr">
        <is>
          <t>SKU-037</t>
        </is>
      </c>
      <c r="C139" s="6" t="inlineStr">
        <is>
          <t>Giriş</t>
        </is>
      </c>
      <c r="D139" s="2" t="inlineStr">
        <is>
          <t>ALS-7108</t>
        </is>
      </c>
      <c r="E139" s="3" t="n">
        <v>3</v>
      </c>
      <c r="F139" s="4" t="n">
        <v>285</v>
      </c>
      <c r="G139" s="4">
        <f>IF($E139="","",$E139*$F139)</f>
        <v/>
      </c>
      <c r="H139" s="4">
        <f>IF($B139="","",$E139*VLOOKUP($B139,'Ürünler'!$A$2:$H$51,8,0))</f>
        <v/>
      </c>
      <c r="I139" s="2" t="inlineStr">
        <is>
          <t>Ege Tekstil A.Ş.</t>
        </is>
      </c>
    </row>
    <row r="140">
      <c r="A140" s="11" t="n">
        <v>45940</v>
      </c>
      <c r="B140" s="2" t="inlineStr">
        <is>
          <t>SKU-041</t>
        </is>
      </c>
      <c r="C140" s="6" t="inlineStr">
        <is>
          <t>Giriş</t>
        </is>
      </c>
      <c r="D140" s="2" t="inlineStr">
        <is>
          <t>ALS-8113</t>
        </is>
      </c>
      <c r="E140" s="3" t="n">
        <v>2</v>
      </c>
      <c r="F140" s="4" t="n">
        <v>78</v>
      </c>
      <c r="G140" s="4">
        <f>IF($E140="","",$E140*$F140)</f>
        <v/>
      </c>
      <c r="H140" s="4">
        <f>IF($B140="","",$E140*VLOOKUP($B140,'Ürünler'!$A$2:$H$51,8,0))</f>
        <v/>
      </c>
      <c r="I140" s="2" t="inlineStr">
        <is>
          <t>Bursa Konfeksiyon</t>
        </is>
      </c>
    </row>
    <row r="141">
      <c r="A141" s="11" t="n">
        <v>45941</v>
      </c>
      <c r="B141" s="2" t="inlineStr">
        <is>
          <t>SKU-014</t>
        </is>
      </c>
      <c r="C141" s="6" t="inlineStr">
        <is>
          <t>Çıkış</t>
        </is>
      </c>
      <c r="D141" s="2" t="inlineStr">
        <is>
          <t>SAT-46342</t>
        </is>
      </c>
      <c r="E141" s="3" t="n">
        <v>1</v>
      </c>
      <c r="F141" s="4" t="n">
        <v>999</v>
      </c>
      <c r="G141" s="4">
        <f>IF($E141="","",$E141*$F141)</f>
        <v/>
      </c>
      <c r="H141" s="4">
        <f>IF($B141="","",$E141*VLOOKUP($B141,'Ürünler'!$A$2:$H$51,8,0))</f>
        <v/>
      </c>
      <c r="I141" s="2" t="inlineStr">
        <is>
          <t>Yılmaz Ticaret</t>
        </is>
      </c>
    </row>
    <row r="142">
      <c r="A142" s="11" t="n">
        <v>45941</v>
      </c>
      <c r="B142" s="2" t="inlineStr">
        <is>
          <t>SKU-029</t>
        </is>
      </c>
      <c r="C142" s="6" t="inlineStr">
        <is>
          <t>Çıkış</t>
        </is>
      </c>
      <c r="D142" s="2" t="inlineStr">
        <is>
          <t>SAT-79391</t>
        </is>
      </c>
      <c r="E142" s="3" t="n">
        <v>4</v>
      </c>
      <c r="F142" s="4" t="n">
        <v>419</v>
      </c>
      <c r="G142" s="4">
        <f>IF($E142="","",$E142*$F142)</f>
        <v/>
      </c>
      <c r="H142" s="4">
        <f>IF($B142="","",$E142*VLOOKUP($B142,'Ürünler'!$A$2:$H$51,8,0))</f>
        <v/>
      </c>
      <c r="I142" s="2" t="inlineStr">
        <is>
          <t>Mağaza 2</t>
        </is>
      </c>
    </row>
    <row r="143">
      <c r="A143" s="11" t="n">
        <v>45941</v>
      </c>
      <c r="B143" s="2" t="inlineStr">
        <is>
          <t>SKU-043</t>
        </is>
      </c>
      <c r="C143" s="6" t="inlineStr">
        <is>
          <t>Çıkış</t>
        </is>
      </c>
      <c r="D143" s="2" t="inlineStr">
        <is>
          <t>SAT-32772</t>
        </is>
      </c>
      <c r="E143" s="3" t="n">
        <v>1</v>
      </c>
      <c r="F143" s="4" t="n">
        <v>379</v>
      </c>
      <c r="G143" s="4">
        <f>IF($E143="","",$E143*$F143)</f>
        <v/>
      </c>
      <c r="H143" s="4">
        <f>IF($B143="","",$E143*VLOOKUP($B143,'Ürünler'!$A$2:$H$51,8,0))</f>
        <v/>
      </c>
      <c r="I143" s="2" t="inlineStr">
        <is>
          <t>Yılmaz Ticaret</t>
        </is>
      </c>
    </row>
    <row r="144">
      <c r="A144" s="11" t="n">
        <v>45942</v>
      </c>
      <c r="B144" s="2" t="inlineStr">
        <is>
          <t>SKU-041</t>
        </is>
      </c>
      <c r="C144" s="6" t="inlineStr">
        <is>
          <t>Çıkış</t>
        </is>
      </c>
      <c r="D144" s="2" t="inlineStr">
        <is>
          <t>SAT-23272</t>
        </is>
      </c>
      <c r="E144" s="3" t="n">
        <v>2</v>
      </c>
      <c r="F144" s="4" t="n">
        <v>159</v>
      </c>
      <c r="G144" s="4">
        <f>IF($E144="","",$E144*$F144)</f>
        <v/>
      </c>
      <c r="H144" s="4">
        <f>IF($B144="","",$E144*VLOOKUP($B144,'Ürünler'!$A$2:$H$51,8,0))</f>
        <v/>
      </c>
      <c r="I144" s="2" t="inlineStr">
        <is>
          <t>Online Sipariş</t>
        </is>
      </c>
    </row>
    <row r="145">
      <c r="A145" s="11" t="n">
        <v>45943</v>
      </c>
      <c r="B145" s="2" t="inlineStr">
        <is>
          <t>SKU-012</t>
        </is>
      </c>
      <c r="C145" s="6" t="inlineStr">
        <is>
          <t>Çıkış</t>
        </is>
      </c>
      <c r="D145" s="2" t="inlineStr">
        <is>
          <t>SAT-66881</t>
        </is>
      </c>
      <c r="E145" s="3" t="n">
        <v>9</v>
      </c>
      <c r="F145" s="4" t="n">
        <v>1750</v>
      </c>
      <c r="G145" s="4">
        <f>IF($E145="","",$E145*$F145)</f>
        <v/>
      </c>
      <c r="H145" s="4">
        <f>IF($B145="","",$E145*VLOOKUP($B145,'Ürünler'!$A$2:$H$51,8,0))</f>
        <v/>
      </c>
      <c r="I145" s="2" t="inlineStr">
        <is>
          <t>Perakende Satış</t>
        </is>
      </c>
    </row>
    <row r="146">
      <c r="A146" s="11" t="n">
        <v>45943</v>
      </c>
      <c r="B146" s="2" t="inlineStr">
        <is>
          <t>SKU-015</t>
        </is>
      </c>
      <c r="C146" s="6" t="inlineStr">
        <is>
          <t>Çıkış</t>
        </is>
      </c>
      <c r="D146" s="2" t="inlineStr">
        <is>
          <t>SAT-22219</t>
        </is>
      </c>
      <c r="E146" s="3" t="n">
        <v>5</v>
      </c>
      <c r="F146" s="4" t="n">
        <v>999</v>
      </c>
      <c r="G146" s="4">
        <f>IF($E146="","",$E146*$F146)</f>
        <v/>
      </c>
      <c r="H146" s="4">
        <f>IF($B146="","",$E146*VLOOKUP($B146,'Ürünler'!$A$2:$H$51,8,0))</f>
        <v/>
      </c>
      <c r="I146" s="2" t="inlineStr">
        <is>
          <t>Toptan - Kayseri</t>
        </is>
      </c>
    </row>
    <row r="147">
      <c r="A147" s="11" t="n">
        <v>45943</v>
      </c>
      <c r="B147" s="2" t="inlineStr">
        <is>
          <t>SKU-030</t>
        </is>
      </c>
      <c r="C147" s="6" t="inlineStr">
        <is>
          <t>Çıkış</t>
        </is>
      </c>
      <c r="D147" s="2" t="inlineStr">
        <is>
          <t>SAT-54642</t>
        </is>
      </c>
      <c r="E147" s="3" t="n">
        <v>2</v>
      </c>
      <c r="F147" s="4" t="n">
        <v>419</v>
      </c>
      <c r="G147" s="4">
        <f>IF($E147="","",$E147*$F147)</f>
        <v/>
      </c>
      <c r="H147" s="4">
        <f>IF($B147="","",$E147*VLOOKUP($B147,'Ürünler'!$A$2:$H$51,8,0))</f>
        <v/>
      </c>
      <c r="I147" s="2" t="inlineStr">
        <is>
          <t>Toptan - Ankara</t>
        </is>
      </c>
    </row>
    <row r="148">
      <c r="A148" s="11" t="n">
        <v>45944</v>
      </c>
      <c r="B148" s="2" t="inlineStr">
        <is>
          <t>SKU-004</t>
        </is>
      </c>
      <c r="C148" s="6" t="inlineStr">
        <is>
          <t>Çıkış</t>
        </is>
      </c>
      <c r="D148" s="2" t="inlineStr">
        <is>
          <t>SAT-24029</t>
        </is>
      </c>
      <c r="E148" s="3" t="n">
        <v>1</v>
      </c>
      <c r="F148" s="4" t="n">
        <v>249</v>
      </c>
      <c r="G148" s="4">
        <f>IF($E148="","",$E148*$F148)</f>
        <v/>
      </c>
      <c r="H148" s="4">
        <f>IF($B148="","",$E148*VLOOKUP($B148,'Ürünler'!$A$2:$H$51,8,0))</f>
        <v/>
      </c>
      <c r="I148" s="2" t="inlineStr">
        <is>
          <t>Mağaza 2</t>
        </is>
      </c>
    </row>
    <row r="149">
      <c r="A149" s="11" t="n">
        <v>45944</v>
      </c>
      <c r="B149" s="2" t="inlineStr">
        <is>
          <t>SKU-010</t>
        </is>
      </c>
      <c r="C149" s="6" t="inlineStr">
        <is>
          <t>Çıkış</t>
        </is>
      </c>
      <c r="D149" s="2" t="inlineStr">
        <is>
          <t>SAT-71433</t>
        </is>
      </c>
      <c r="E149" s="3" t="n">
        <v>1</v>
      </c>
      <c r="F149" s="4" t="n">
        <v>359</v>
      </c>
      <c r="G149" s="4">
        <f>IF($E149="","",$E149*$F149)</f>
        <v/>
      </c>
      <c r="H149" s="4">
        <f>IF($B149="","",$E149*VLOOKUP($B149,'Ürünler'!$A$2:$H$51,8,0))</f>
        <v/>
      </c>
      <c r="I149" s="2" t="inlineStr">
        <is>
          <t>Mağaza 2</t>
        </is>
      </c>
    </row>
    <row r="150">
      <c r="A150" s="11" t="n">
        <v>45944</v>
      </c>
      <c r="B150" s="2" t="inlineStr">
        <is>
          <t>SKU-049</t>
        </is>
      </c>
      <c r="C150" s="6" t="inlineStr">
        <is>
          <t>Çıkış</t>
        </is>
      </c>
      <c r="D150" s="2" t="inlineStr">
        <is>
          <t>SAT-56168</t>
        </is>
      </c>
      <c r="E150" s="3" t="n">
        <v>2</v>
      </c>
      <c r="F150" s="4" t="n">
        <v>519</v>
      </c>
      <c r="G150" s="4">
        <f>IF($E150="","",$E150*$F150)</f>
        <v/>
      </c>
      <c r="H150" s="4">
        <f>IF($B150="","",$E150*VLOOKUP($B150,'Ürünler'!$A$2:$H$51,8,0))</f>
        <v/>
      </c>
      <c r="I150" s="2" t="inlineStr">
        <is>
          <t>Toptan - Ankara</t>
        </is>
      </c>
    </row>
    <row r="151">
      <c r="A151" s="11" t="n">
        <v>45945</v>
      </c>
      <c r="B151" s="2" t="inlineStr">
        <is>
          <t>SKU-026</t>
        </is>
      </c>
      <c r="C151" s="6" t="inlineStr">
        <is>
          <t>Çıkış</t>
        </is>
      </c>
      <c r="D151" s="2" t="inlineStr">
        <is>
          <t>SAT-77272</t>
        </is>
      </c>
      <c r="E151" s="3" t="n">
        <v>1</v>
      </c>
      <c r="F151" s="4" t="n">
        <v>569</v>
      </c>
      <c r="G151" s="4">
        <f>IF($E151="","",$E151*$F151)</f>
        <v/>
      </c>
      <c r="H151" s="4">
        <f>IF($B151="","",$E151*VLOOKUP($B151,'Ürünler'!$A$2:$H$51,8,0))</f>
        <v/>
      </c>
      <c r="I151" s="2" t="inlineStr">
        <is>
          <t>Toptan - Kayseri</t>
        </is>
      </c>
    </row>
    <row r="152">
      <c r="A152" s="11" t="n">
        <v>45945</v>
      </c>
      <c r="B152" s="2" t="inlineStr">
        <is>
          <t>SKU-045</t>
        </is>
      </c>
      <c r="C152" s="6" t="inlineStr">
        <is>
          <t>Çıkış</t>
        </is>
      </c>
      <c r="D152" s="2" t="inlineStr">
        <is>
          <t>SAT-90541</t>
        </is>
      </c>
      <c r="E152" s="3" t="n">
        <v>2</v>
      </c>
      <c r="F152" s="4" t="n">
        <v>129</v>
      </c>
      <c r="G152" s="4">
        <f>IF($E152="","",$E152*$F152)</f>
        <v/>
      </c>
      <c r="H152" s="4">
        <f>IF($B152="","",$E152*VLOOKUP($B152,'Ürünler'!$A$2:$H$51,8,0))</f>
        <v/>
      </c>
      <c r="I152" s="2" t="inlineStr">
        <is>
          <t>Toptan - Kayseri</t>
        </is>
      </c>
    </row>
    <row r="153">
      <c r="A153" s="11" t="n">
        <v>45946</v>
      </c>
      <c r="B153" s="2" t="inlineStr">
        <is>
          <t>SKU-003</t>
        </is>
      </c>
      <c r="C153" s="6" t="inlineStr">
        <is>
          <t>Çıkış</t>
        </is>
      </c>
      <c r="D153" s="2" t="inlineStr">
        <is>
          <t>SAT-59672</t>
        </is>
      </c>
      <c r="E153" s="3" t="n">
        <v>2</v>
      </c>
      <c r="F153" s="4" t="n">
        <v>149</v>
      </c>
      <c r="G153" s="4">
        <f>IF($E153="","",$E153*$F153)</f>
        <v/>
      </c>
      <c r="H153" s="4">
        <f>IF($B153="","",$E153*VLOOKUP($B153,'Ürünler'!$A$2:$H$51,8,0))</f>
        <v/>
      </c>
      <c r="I153" s="2" t="inlineStr">
        <is>
          <t>Perakende Satış</t>
        </is>
      </c>
    </row>
    <row r="154">
      <c r="A154" s="11" t="n">
        <v>45946</v>
      </c>
      <c r="B154" s="2" t="inlineStr">
        <is>
          <t>SKU-008</t>
        </is>
      </c>
      <c r="C154" s="6" t="inlineStr">
        <is>
          <t>Çıkış</t>
        </is>
      </c>
      <c r="D154" s="2" t="inlineStr">
        <is>
          <t>SAT-78386</t>
        </is>
      </c>
      <c r="E154" s="3" t="n">
        <v>1</v>
      </c>
      <c r="F154" s="4" t="n">
        <v>479</v>
      </c>
      <c r="G154" s="4">
        <f>IF($E154="","",$E154*$F154)</f>
        <v/>
      </c>
      <c r="H154" s="4">
        <f>IF($B154="","",$E154*VLOOKUP($B154,'Ürünler'!$A$2:$H$51,8,0))</f>
        <v/>
      </c>
      <c r="I154" s="2" t="inlineStr">
        <is>
          <t>Mağaza 2</t>
        </is>
      </c>
    </row>
    <row r="155">
      <c r="A155" s="11" t="n">
        <v>45946</v>
      </c>
      <c r="B155" s="2" t="inlineStr">
        <is>
          <t>SKU-040</t>
        </is>
      </c>
      <c r="C155" s="6" t="inlineStr">
        <is>
          <t>Çıkış</t>
        </is>
      </c>
      <c r="D155" s="2" t="inlineStr">
        <is>
          <t>SAT-67261</t>
        </is>
      </c>
      <c r="E155" s="3" t="n">
        <v>4</v>
      </c>
      <c r="F155" s="4" t="n">
        <v>1049</v>
      </c>
      <c r="G155" s="4">
        <f>IF($E155="","",$E155*$F155)</f>
        <v/>
      </c>
      <c r="H155" s="4">
        <f>IF($B155="","",$E155*VLOOKUP($B155,'Ürünler'!$A$2:$H$51,8,0))</f>
        <v/>
      </c>
      <c r="I155" s="2" t="inlineStr">
        <is>
          <t>Mağaza 2</t>
        </is>
      </c>
    </row>
    <row r="156">
      <c r="A156" s="11" t="n">
        <v>45947</v>
      </c>
      <c r="B156" s="2" t="inlineStr">
        <is>
          <t>SKU-002</t>
        </is>
      </c>
      <c r="C156" s="6" t="inlineStr">
        <is>
          <t>Çıkış</t>
        </is>
      </c>
      <c r="D156" s="2" t="inlineStr">
        <is>
          <t>SAT-80686</t>
        </is>
      </c>
      <c r="E156" s="3" t="n">
        <v>1</v>
      </c>
      <c r="F156" s="4" t="n">
        <v>149</v>
      </c>
      <c r="G156" s="4">
        <f>IF($E156="","",$E156*$F156)</f>
        <v/>
      </c>
      <c r="H156" s="4">
        <f>IF($B156="","",$E156*VLOOKUP($B156,'Ürünler'!$A$2:$H$51,8,0))</f>
        <v/>
      </c>
      <c r="I156" s="2" t="inlineStr">
        <is>
          <t>Mağaza 2</t>
        </is>
      </c>
    </row>
    <row r="157">
      <c r="A157" s="11" t="n">
        <v>45947</v>
      </c>
      <c r="B157" s="2" t="inlineStr">
        <is>
          <t>SKU-018</t>
        </is>
      </c>
      <c r="C157" s="6" t="inlineStr">
        <is>
          <t>Çıkış</t>
        </is>
      </c>
      <c r="D157" s="2" t="inlineStr">
        <is>
          <t>SAT-39693</t>
        </is>
      </c>
      <c r="E157" s="3" t="n">
        <v>3</v>
      </c>
      <c r="F157" s="4" t="n">
        <v>139</v>
      </c>
      <c r="G157" s="4">
        <f>IF($E157="","",$E157*$F157)</f>
        <v/>
      </c>
      <c r="H157" s="4">
        <f>IF($B157="","",$E157*VLOOKUP($B157,'Ürünler'!$A$2:$H$51,8,0))</f>
        <v/>
      </c>
      <c r="I157" s="2" t="inlineStr">
        <is>
          <t>Yılmaz Ticaret</t>
        </is>
      </c>
    </row>
    <row r="158">
      <c r="A158" s="11" t="n">
        <v>45948</v>
      </c>
      <c r="B158" s="2" t="inlineStr">
        <is>
          <t>SKU-011</t>
        </is>
      </c>
      <c r="C158" s="6" t="inlineStr">
        <is>
          <t>Çıkış</t>
        </is>
      </c>
      <c r="D158" s="2" t="inlineStr">
        <is>
          <t>SAT-24871</t>
        </is>
      </c>
      <c r="E158" s="3" t="n">
        <v>1</v>
      </c>
      <c r="F158" s="4" t="n">
        <v>1690</v>
      </c>
      <c r="G158" s="4">
        <f>IF($E158="","",$E158*$F158)</f>
        <v/>
      </c>
      <c r="H158" s="4">
        <f>IF($B158="","",$E158*VLOOKUP($B158,'Ürünler'!$A$2:$H$51,8,0))</f>
        <v/>
      </c>
      <c r="I158" s="2" t="inlineStr">
        <is>
          <t>Toptan - Kayseri</t>
        </is>
      </c>
    </row>
    <row r="159">
      <c r="A159" s="11" t="n">
        <v>45948</v>
      </c>
      <c r="B159" s="2" t="inlineStr">
        <is>
          <t>SKU-028</t>
        </is>
      </c>
      <c r="C159" s="6" t="inlineStr">
        <is>
          <t>Çıkış</t>
        </is>
      </c>
      <c r="D159" s="2" t="inlineStr">
        <is>
          <t>SAT-82362</t>
        </is>
      </c>
      <c r="E159" s="3" t="n">
        <v>1</v>
      </c>
      <c r="F159" s="4" t="n">
        <v>2390</v>
      </c>
      <c r="G159" s="4">
        <f>IF($E159="","",$E159*$F159)</f>
        <v/>
      </c>
      <c r="H159" s="4">
        <f>IF($B159="","",$E159*VLOOKUP($B159,'Ürünler'!$A$2:$H$51,8,0))</f>
        <v/>
      </c>
      <c r="I159" s="2" t="inlineStr">
        <is>
          <t>Online Sipariş</t>
        </is>
      </c>
    </row>
    <row r="160">
      <c r="A160" s="11" t="n">
        <v>45949</v>
      </c>
      <c r="B160" s="2" t="inlineStr">
        <is>
          <t>SKU-005</t>
        </is>
      </c>
      <c r="C160" s="6" t="inlineStr">
        <is>
          <t>Çıkış</t>
        </is>
      </c>
      <c r="D160" s="2" t="inlineStr">
        <is>
          <t>SAT-56025</t>
        </is>
      </c>
      <c r="E160" s="3" t="n">
        <v>3</v>
      </c>
      <c r="F160" s="4" t="n">
        <v>249</v>
      </c>
      <c r="G160" s="4">
        <f>IF($E160="","",$E160*$F160)</f>
        <v/>
      </c>
      <c r="H160" s="4">
        <f>IF($B160="","",$E160*VLOOKUP($B160,'Ürünler'!$A$2:$H$51,8,0))</f>
        <v/>
      </c>
      <c r="I160" s="2" t="inlineStr">
        <is>
          <t>Mağaza 2</t>
        </is>
      </c>
    </row>
    <row r="161">
      <c r="A161" s="11" t="n">
        <v>45949</v>
      </c>
      <c r="B161" s="2" t="inlineStr">
        <is>
          <t>SKU-017</t>
        </is>
      </c>
      <c r="C161" s="6" t="inlineStr">
        <is>
          <t>Çıkış</t>
        </is>
      </c>
      <c r="D161" s="2" t="inlineStr">
        <is>
          <t>SAT-87518</t>
        </is>
      </c>
      <c r="E161" s="3" t="n">
        <v>3</v>
      </c>
      <c r="F161" s="4" t="n">
        <v>2190</v>
      </c>
      <c r="G161" s="4">
        <f>IF($E161="","",$E161*$F161)</f>
        <v/>
      </c>
      <c r="H161" s="4">
        <f>IF($B161="","",$E161*VLOOKUP($B161,'Ürünler'!$A$2:$H$51,8,0))</f>
        <v/>
      </c>
      <c r="I161" s="2" t="inlineStr">
        <is>
          <t>Perakende Satış</t>
        </is>
      </c>
    </row>
    <row r="162">
      <c r="A162" s="11" t="n">
        <v>45949</v>
      </c>
      <c r="B162" s="2" t="inlineStr">
        <is>
          <t>SKU-022</t>
        </is>
      </c>
      <c r="C162" s="6" t="inlineStr">
        <is>
          <t>Çıkış</t>
        </is>
      </c>
      <c r="D162" s="2" t="inlineStr">
        <is>
          <t>SAT-26406</t>
        </is>
      </c>
      <c r="E162" s="3" t="n">
        <v>2</v>
      </c>
      <c r="F162" s="4" t="n">
        <v>119</v>
      </c>
      <c r="G162" s="4">
        <f>IF($E162="","",$E162*$F162)</f>
        <v/>
      </c>
      <c r="H162" s="4">
        <f>IF($B162="","",$E162*VLOOKUP($B162,'Ürünler'!$A$2:$H$51,8,0))</f>
        <v/>
      </c>
      <c r="I162" s="2" t="inlineStr">
        <is>
          <t>Mağaza 2</t>
        </is>
      </c>
    </row>
    <row r="163">
      <c r="A163" s="11" t="n">
        <v>45949</v>
      </c>
      <c r="B163" s="2" t="inlineStr">
        <is>
          <t>SKU-031</t>
        </is>
      </c>
      <c r="C163" s="6" t="inlineStr">
        <is>
          <t>Çıkış</t>
        </is>
      </c>
      <c r="D163" s="2" t="inlineStr">
        <is>
          <t>SAT-42321</t>
        </is>
      </c>
      <c r="E163" s="3" t="n">
        <v>3</v>
      </c>
      <c r="F163" s="4" t="n">
        <v>339</v>
      </c>
      <c r="G163" s="4">
        <f>IF($E163="","",$E163*$F163)</f>
        <v/>
      </c>
      <c r="H163" s="4">
        <f>IF($B163="","",$E163*VLOOKUP($B163,'Ürünler'!$A$2:$H$51,8,0))</f>
        <v/>
      </c>
      <c r="I163" s="2" t="inlineStr">
        <is>
          <t>Mağaza 2</t>
        </is>
      </c>
    </row>
    <row r="164">
      <c r="A164" s="11" t="n">
        <v>45949</v>
      </c>
      <c r="B164" s="2" t="inlineStr">
        <is>
          <t>SKU-046</t>
        </is>
      </c>
      <c r="C164" s="6" t="inlineStr">
        <is>
          <t>Çıkış</t>
        </is>
      </c>
      <c r="D164" s="2" t="inlineStr">
        <is>
          <t>SAT-91631</t>
        </is>
      </c>
      <c r="E164" s="3" t="n">
        <v>1</v>
      </c>
      <c r="F164" s="4" t="n">
        <v>429</v>
      </c>
      <c r="G164" s="4">
        <f>IF($E164="","",$E164*$F164)</f>
        <v/>
      </c>
      <c r="H164" s="4">
        <f>IF($B164="","",$E164*VLOOKUP($B164,'Ürünler'!$A$2:$H$51,8,0))</f>
        <v/>
      </c>
      <c r="I164" s="2" t="inlineStr">
        <is>
          <t>Toptan - Ankara</t>
        </is>
      </c>
    </row>
    <row r="165">
      <c r="A165" s="11" t="n">
        <v>45950</v>
      </c>
      <c r="B165" s="2" t="inlineStr">
        <is>
          <t>SKU-012</t>
        </is>
      </c>
      <c r="C165" s="6" t="inlineStr">
        <is>
          <t>Çıkış</t>
        </is>
      </c>
      <c r="D165" s="2" t="inlineStr">
        <is>
          <t>SAT-39817</t>
        </is>
      </c>
      <c r="E165" s="3" t="n">
        <v>4</v>
      </c>
      <c r="F165" s="4" t="n">
        <v>1750</v>
      </c>
      <c r="G165" s="4">
        <f>IF($E165="","",$E165*$F165)</f>
        <v/>
      </c>
      <c r="H165" s="4">
        <f>IF($B165="","",$E165*VLOOKUP($B165,'Ürünler'!$A$2:$H$51,8,0))</f>
        <v/>
      </c>
      <c r="I165" s="2" t="inlineStr">
        <is>
          <t>Mağaza 2</t>
        </is>
      </c>
    </row>
    <row r="166">
      <c r="A166" s="11" t="n">
        <v>45950</v>
      </c>
      <c r="B166" s="2" t="inlineStr">
        <is>
          <t>SKU-033</t>
        </is>
      </c>
      <c r="C166" s="6" t="inlineStr">
        <is>
          <t>Çıkış</t>
        </is>
      </c>
      <c r="D166" s="2" t="inlineStr">
        <is>
          <t>SAT-25328</t>
        </is>
      </c>
      <c r="E166" s="3" t="n">
        <v>4</v>
      </c>
      <c r="F166" s="4" t="n">
        <v>3290</v>
      </c>
      <c r="G166" s="4">
        <f>IF($E166="","",$E166*$F166)</f>
        <v/>
      </c>
      <c r="H166" s="4">
        <f>IF($B166="","",$E166*VLOOKUP($B166,'Ürünler'!$A$2:$H$51,8,0))</f>
        <v/>
      </c>
      <c r="I166" s="2" t="inlineStr">
        <is>
          <t>Yılmaz Ticaret</t>
        </is>
      </c>
    </row>
    <row r="167">
      <c r="A167" s="11" t="n">
        <v>45951</v>
      </c>
      <c r="B167" s="2" t="inlineStr">
        <is>
          <t>SKU-007</t>
        </is>
      </c>
      <c r="C167" s="6" t="inlineStr">
        <is>
          <t>Çıkış</t>
        </is>
      </c>
      <c r="D167" s="2" t="inlineStr">
        <is>
          <t>SAT-97670</t>
        </is>
      </c>
      <c r="E167" s="3" t="n">
        <v>5</v>
      </c>
      <c r="F167" s="4" t="n">
        <v>449</v>
      </c>
      <c r="G167" s="4">
        <f>IF($E167="","",$E167*$F167)</f>
        <v/>
      </c>
      <c r="H167" s="4">
        <f>IF($B167="","",$E167*VLOOKUP($B167,'Ürünler'!$A$2:$H$51,8,0))</f>
        <v/>
      </c>
      <c r="I167" s="2" t="inlineStr">
        <is>
          <t>Mağaza 2</t>
        </is>
      </c>
    </row>
    <row r="168">
      <c r="A168" s="11" t="n">
        <v>45951</v>
      </c>
      <c r="B168" s="2" t="inlineStr">
        <is>
          <t>SKU-021</t>
        </is>
      </c>
      <c r="C168" s="6" t="inlineStr">
        <is>
          <t>Çıkış</t>
        </is>
      </c>
      <c r="D168" s="2" t="inlineStr">
        <is>
          <t>SAT-95139</t>
        </is>
      </c>
      <c r="E168" s="3" t="n">
        <v>2</v>
      </c>
      <c r="F168" s="4" t="n">
        <v>329</v>
      </c>
      <c r="G168" s="4">
        <f>IF($E168="","",$E168*$F168)</f>
        <v/>
      </c>
      <c r="H168" s="4">
        <f>IF($B168="","",$E168*VLOOKUP($B168,'Ürünler'!$A$2:$H$51,8,0))</f>
        <v/>
      </c>
      <c r="I168" s="2" t="inlineStr">
        <is>
          <t>Online Sipariş</t>
        </is>
      </c>
    </row>
    <row r="169">
      <c r="A169" s="11" t="n">
        <v>45952</v>
      </c>
      <c r="B169" s="2" t="inlineStr">
        <is>
          <t>SKU-023</t>
        </is>
      </c>
      <c r="C169" s="6" t="inlineStr">
        <is>
          <t>Çıkış</t>
        </is>
      </c>
      <c r="D169" s="2" t="inlineStr">
        <is>
          <t>SAT-16377</t>
        </is>
      </c>
      <c r="E169" s="3" t="n">
        <v>2</v>
      </c>
      <c r="F169" s="4" t="n">
        <v>149</v>
      </c>
      <c r="G169" s="4">
        <f>IF($E169="","",$E169*$F169)</f>
        <v/>
      </c>
      <c r="H169" s="4">
        <f>IF($B169="","",$E169*VLOOKUP($B169,'Ürünler'!$A$2:$H$51,8,0))</f>
        <v/>
      </c>
      <c r="I169" s="2" t="inlineStr">
        <is>
          <t>Perakende Satış</t>
        </is>
      </c>
    </row>
    <row r="170">
      <c r="A170" s="11" t="n">
        <v>45952</v>
      </c>
      <c r="B170" s="2" t="inlineStr">
        <is>
          <t>SKU-032</t>
        </is>
      </c>
      <c r="C170" s="6" t="inlineStr">
        <is>
          <t>Çıkış</t>
        </is>
      </c>
      <c r="D170" s="2" t="inlineStr">
        <is>
          <t>SAT-61266</t>
        </is>
      </c>
      <c r="E170" s="3" t="n">
        <v>2</v>
      </c>
      <c r="F170" s="4" t="n">
        <v>339</v>
      </c>
      <c r="G170" s="4">
        <f>IF($E170="","",$E170*$F170)</f>
        <v/>
      </c>
      <c r="H170" s="4">
        <f>IF($B170="","",$E170*VLOOKUP($B170,'Ürünler'!$A$2:$H$51,8,0))</f>
        <v/>
      </c>
      <c r="I170" s="2" t="inlineStr">
        <is>
          <t>Toptan - Kayseri</t>
        </is>
      </c>
    </row>
    <row r="171">
      <c r="A171" s="11" t="n">
        <v>45952</v>
      </c>
      <c r="B171" s="2" t="inlineStr">
        <is>
          <t>SKU-033</t>
        </is>
      </c>
      <c r="C171" s="6" t="inlineStr">
        <is>
          <t>Çıkış</t>
        </is>
      </c>
      <c r="D171" s="2" t="inlineStr">
        <is>
          <t>SAT-28528</t>
        </is>
      </c>
      <c r="E171" s="3" t="n">
        <v>16</v>
      </c>
      <c r="F171" s="4" t="n">
        <v>3290</v>
      </c>
      <c r="G171" s="4">
        <f>IF($E171="","",$E171*$F171)</f>
        <v/>
      </c>
      <c r="H171" s="4">
        <f>IF($B171="","",$E171*VLOOKUP($B171,'Ürünler'!$A$2:$H$51,8,0))</f>
        <v/>
      </c>
      <c r="I171" s="2" t="inlineStr">
        <is>
          <t>Toptan - Ankara</t>
        </is>
      </c>
    </row>
    <row r="172">
      <c r="A172" s="11" t="n">
        <v>45952</v>
      </c>
      <c r="B172" s="2" t="inlineStr">
        <is>
          <t>SKU-034</t>
        </is>
      </c>
      <c r="C172" s="6" t="inlineStr">
        <is>
          <t>Çıkış</t>
        </is>
      </c>
      <c r="D172" s="2" t="inlineStr">
        <is>
          <t>SAT-69597</t>
        </is>
      </c>
      <c r="E172" s="3" t="n">
        <v>3</v>
      </c>
      <c r="F172" s="4" t="n">
        <v>199</v>
      </c>
      <c r="G172" s="4">
        <f>IF($E172="","",$E172*$F172)</f>
        <v/>
      </c>
      <c r="H172" s="4">
        <f>IF($B172="","",$E172*VLOOKUP($B172,'Ürünler'!$A$2:$H$51,8,0))</f>
        <v/>
      </c>
      <c r="I172" s="2" t="inlineStr">
        <is>
          <t>Toptan - Kayseri</t>
        </is>
      </c>
    </row>
    <row r="173">
      <c r="A173" s="11" t="n">
        <v>45952</v>
      </c>
      <c r="B173" s="2" t="inlineStr">
        <is>
          <t>SKU-038</t>
        </is>
      </c>
      <c r="C173" s="6" t="inlineStr">
        <is>
          <t>Çıkış</t>
        </is>
      </c>
      <c r="D173" s="2" t="inlineStr">
        <is>
          <t>SAT-37215</t>
        </is>
      </c>
      <c r="E173" s="3" t="n">
        <v>2</v>
      </c>
      <c r="F173" s="4" t="n">
        <v>229</v>
      </c>
      <c r="G173" s="4">
        <f>IF($E173="","",$E173*$F173)</f>
        <v/>
      </c>
      <c r="H173" s="4">
        <f>IF($B173="","",$E173*VLOOKUP($B173,'Ürünler'!$A$2:$H$51,8,0))</f>
        <v/>
      </c>
      <c r="I173" s="2" t="inlineStr">
        <is>
          <t>Toptan - Kayseri</t>
        </is>
      </c>
    </row>
    <row r="174">
      <c r="A174" s="11" t="n">
        <v>45952</v>
      </c>
      <c r="B174" s="2" t="inlineStr">
        <is>
          <t>SKU-048</t>
        </is>
      </c>
      <c r="C174" s="6" t="inlineStr">
        <is>
          <t>Çıkış</t>
        </is>
      </c>
      <c r="D174" s="2" t="inlineStr">
        <is>
          <t>SAT-69314</t>
        </is>
      </c>
      <c r="E174" s="3" t="n">
        <v>1</v>
      </c>
      <c r="F174" s="4" t="n">
        <v>459</v>
      </c>
      <c r="G174" s="4">
        <f>IF($E174="","",$E174*$F174)</f>
        <v/>
      </c>
      <c r="H174" s="4">
        <f>IF($B174="","",$E174*VLOOKUP($B174,'Ürünler'!$A$2:$H$51,8,0))</f>
        <v/>
      </c>
      <c r="I174" s="2" t="inlineStr">
        <is>
          <t>Perakende Satış</t>
        </is>
      </c>
    </row>
    <row r="175">
      <c r="A175" s="11" t="n">
        <v>45953</v>
      </c>
      <c r="B175" s="2" t="inlineStr">
        <is>
          <t>SKU-013</t>
        </is>
      </c>
      <c r="C175" s="6" t="inlineStr">
        <is>
          <t>Çıkış</t>
        </is>
      </c>
      <c r="D175" s="2" t="inlineStr">
        <is>
          <t>SAT-11824</t>
        </is>
      </c>
      <c r="E175" s="3" t="n">
        <v>1</v>
      </c>
      <c r="F175" s="4" t="n">
        <v>599</v>
      </c>
      <c r="G175" s="4">
        <f>IF($E175="","",$E175*$F175)</f>
        <v/>
      </c>
      <c r="H175" s="4">
        <f>IF($B175="","",$E175*VLOOKUP($B175,'Ürünler'!$A$2:$H$51,8,0))</f>
        <v/>
      </c>
      <c r="I175" s="2" t="inlineStr">
        <is>
          <t>Online Sipariş</t>
        </is>
      </c>
    </row>
    <row r="176">
      <c r="A176" s="11" t="n">
        <v>45953</v>
      </c>
      <c r="B176" s="2" t="inlineStr">
        <is>
          <t>SKU-016</t>
        </is>
      </c>
      <c r="C176" s="6" t="inlineStr">
        <is>
          <t>Çıkış</t>
        </is>
      </c>
      <c r="D176" s="2" t="inlineStr">
        <is>
          <t>SAT-88554</t>
        </is>
      </c>
      <c r="E176" s="3" t="n">
        <v>4</v>
      </c>
      <c r="F176" s="4" t="n">
        <v>999</v>
      </c>
      <c r="G176" s="4">
        <f>IF($E176="","",$E176*$F176)</f>
        <v/>
      </c>
      <c r="H176" s="4">
        <f>IF($B176="","",$E176*VLOOKUP($B176,'Ürünler'!$A$2:$H$51,8,0))</f>
        <v/>
      </c>
      <c r="I176" s="2" t="inlineStr">
        <is>
          <t>Perakende Satış</t>
        </is>
      </c>
    </row>
    <row r="177">
      <c r="A177" s="11" t="n">
        <v>45953</v>
      </c>
      <c r="B177" s="2" t="inlineStr">
        <is>
          <t>SKU-044</t>
        </is>
      </c>
      <c r="C177" s="6" t="inlineStr">
        <is>
          <t>Çıkış</t>
        </is>
      </c>
      <c r="D177" s="2" t="inlineStr">
        <is>
          <t>SAT-96577</t>
        </is>
      </c>
      <c r="E177" s="3" t="n">
        <v>1</v>
      </c>
      <c r="F177" s="4" t="n">
        <v>519</v>
      </c>
      <c r="G177" s="4">
        <f>IF($E177="","",$E177*$F177)</f>
        <v/>
      </c>
      <c r="H177" s="4">
        <f>IF($B177="","",$E177*VLOOKUP($B177,'Ürünler'!$A$2:$H$51,8,0))</f>
        <v/>
      </c>
      <c r="I177" s="2" t="inlineStr">
        <is>
          <t>Online Sipariş</t>
        </is>
      </c>
    </row>
    <row r="178">
      <c r="A178" s="11" t="n">
        <v>45955</v>
      </c>
      <c r="B178" s="2" t="inlineStr">
        <is>
          <t>SKU-001</t>
        </is>
      </c>
      <c r="C178" s="6" t="inlineStr">
        <is>
          <t>Çıkış</t>
        </is>
      </c>
      <c r="D178" s="2" t="inlineStr">
        <is>
          <t>SAT-28726</t>
        </is>
      </c>
      <c r="E178" s="3" t="n">
        <v>2</v>
      </c>
      <c r="F178" s="4" t="n">
        <v>149</v>
      </c>
      <c r="G178" s="4">
        <f>IF($E178="","",$E178*$F178)</f>
        <v/>
      </c>
      <c r="H178" s="4">
        <f>IF($B178="","",$E178*VLOOKUP($B178,'Ürünler'!$A$2:$H$51,8,0))</f>
        <v/>
      </c>
      <c r="I178" s="2" t="inlineStr">
        <is>
          <t>Online Sipariş</t>
        </is>
      </c>
    </row>
    <row r="179">
      <c r="A179" s="11" t="n">
        <v>45956</v>
      </c>
      <c r="B179" s="2" t="inlineStr">
        <is>
          <t>SKU-019</t>
        </is>
      </c>
      <c r="C179" s="6" t="inlineStr">
        <is>
          <t>Çıkış</t>
        </is>
      </c>
      <c r="D179" s="2" t="inlineStr">
        <is>
          <t>SAT-68799</t>
        </is>
      </c>
      <c r="E179" s="3" t="n">
        <v>4</v>
      </c>
      <c r="F179" s="4" t="n">
        <v>89</v>
      </c>
      <c r="G179" s="4">
        <f>IF($E179="","",$E179*$F179)</f>
        <v/>
      </c>
      <c r="H179" s="4">
        <f>IF($B179="","",$E179*VLOOKUP($B179,'Ürünler'!$A$2:$H$51,8,0))</f>
        <v/>
      </c>
      <c r="I179" s="2" t="inlineStr">
        <is>
          <t>Toptan - Ankara</t>
        </is>
      </c>
    </row>
    <row r="180">
      <c r="A180" s="11" t="n">
        <v>45956</v>
      </c>
      <c r="B180" s="2" t="inlineStr">
        <is>
          <t>SKU-047</t>
        </is>
      </c>
      <c r="C180" s="6" t="inlineStr">
        <is>
          <t>Çıkış</t>
        </is>
      </c>
      <c r="D180" s="2" t="inlineStr">
        <is>
          <t>SAT-84572</t>
        </is>
      </c>
      <c r="E180" s="3" t="n">
        <v>1</v>
      </c>
      <c r="F180" s="4" t="n">
        <v>179</v>
      </c>
      <c r="G180" s="4">
        <f>IF($E180="","",$E180*$F180)</f>
        <v/>
      </c>
      <c r="H180" s="4">
        <f>IF($B180="","",$E180*VLOOKUP($B180,'Ürünler'!$A$2:$H$51,8,0))</f>
        <v/>
      </c>
      <c r="I180" s="2" t="inlineStr">
        <is>
          <t>Mağaza 2</t>
        </is>
      </c>
    </row>
    <row r="181">
      <c r="A181" s="11" t="n">
        <v>45957</v>
      </c>
      <c r="B181" s="2" t="inlineStr">
        <is>
          <t>SKU-024</t>
        </is>
      </c>
      <c r="C181" s="6" t="inlineStr">
        <is>
          <t>Çıkış</t>
        </is>
      </c>
      <c r="D181" s="2" t="inlineStr">
        <is>
          <t>SAT-92447</t>
        </is>
      </c>
      <c r="E181" s="3" t="n">
        <v>1</v>
      </c>
      <c r="F181" s="4" t="n">
        <v>289</v>
      </c>
      <c r="G181" s="4">
        <f>IF($E181="","",$E181*$F181)</f>
        <v/>
      </c>
      <c r="H181" s="4">
        <f>IF($B181="","",$E181*VLOOKUP($B181,'Ürünler'!$A$2:$H$51,8,0))</f>
        <v/>
      </c>
      <c r="I181" s="2" t="inlineStr">
        <is>
          <t>Mağaza 2</t>
        </is>
      </c>
    </row>
    <row r="182">
      <c r="A182" s="11" t="n">
        <v>45957</v>
      </c>
      <c r="B182" s="2" t="inlineStr">
        <is>
          <t>SKU-027</t>
        </is>
      </c>
      <c r="C182" s="6" t="inlineStr">
        <is>
          <t>Çıkış</t>
        </is>
      </c>
      <c r="D182" s="2" t="inlineStr">
        <is>
          <t>SAT-47914</t>
        </is>
      </c>
      <c r="E182" s="3" t="n">
        <v>1</v>
      </c>
      <c r="F182" s="4" t="n">
        <v>1249</v>
      </c>
      <c r="G182" s="4">
        <f>IF($E182="","",$E182*$F182)</f>
        <v/>
      </c>
      <c r="H182" s="4">
        <f>IF($B182="","",$E182*VLOOKUP($B182,'Ürünler'!$A$2:$H$51,8,0))</f>
        <v/>
      </c>
      <c r="I182" s="2" t="inlineStr">
        <is>
          <t>Yılmaz Ticaret</t>
        </is>
      </c>
    </row>
    <row r="183">
      <c r="A183" s="11" t="n">
        <v>45957</v>
      </c>
      <c r="B183" s="2" t="inlineStr">
        <is>
          <t>SKU-036</t>
        </is>
      </c>
      <c r="C183" s="6" t="inlineStr">
        <is>
          <t>Çıkış</t>
        </is>
      </c>
      <c r="D183" s="2" t="inlineStr">
        <is>
          <t>SAT-36633</t>
        </is>
      </c>
      <c r="E183" s="3" t="n">
        <v>2</v>
      </c>
      <c r="F183" s="4" t="n">
        <v>299</v>
      </c>
      <c r="G183" s="4">
        <f>IF($E183="","",$E183*$F183)</f>
        <v/>
      </c>
      <c r="H183" s="4">
        <f>IF($B183="","",$E183*VLOOKUP($B183,'Ürünler'!$A$2:$H$51,8,0))</f>
        <v/>
      </c>
      <c r="I183" s="2" t="inlineStr">
        <is>
          <t>Yılmaz Ticaret</t>
        </is>
      </c>
    </row>
    <row r="184">
      <c r="A184" s="11" t="n">
        <v>45957</v>
      </c>
      <c r="B184" s="2" t="inlineStr">
        <is>
          <t>SKU-037</t>
        </is>
      </c>
      <c r="C184" s="6" t="inlineStr">
        <is>
          <t>Çıkış</t>
        </is>
      </c>
      <c r="D184" s="2" t="inlineStr">
        <is>
          <t>SAT-98254</t>
        </is>
      </c>
      <c r="E184" s="3" t="n">
        <v>5</v>
      </c>
      <c r="F184" s="4" t="n">
        <v>549</v>
      </c>
      <c r="G184" s="4">
        <f>IF($E184="","",$E184*$F184)</f>
        <v/>
      </c>
      <c r="H184" s="4">
        <f>IF($B184="","",$E184*VLOOKUP($B184,'Ürünler'!$A$2:$H$51,8,0))</f>
        <v/>
      </c>
      <c r="I184" s="2" t="inlineStr">
        <is>
          <t>Perakende Satış</t>
        </is>
      </c>
    </row>
    <row r="185">
      <c r="A185" s="11" t="n">
        <v>45957</v>
      </c>
      <c r="B185" s="2" t="inlineStr">
        <is>
          <t>SKU-039</t>
        </is>
      </c>
      <c r="C185" s="6" t="inlineStr">
        <is>
          <t>Çıkış</t>
        </is>
      </c>
      <c r="D185" s="2" t="inlineStr">
        <is>
          <t>SAT-42656</t>
        </is>
      </c>
      <c r="E185" s="3" t="n">
        <v>5</v>
      </c>
      <c r="F185" s="4" t="n">
        <v>79</v>
      </c>
      <c r="G185" s="4">
        <f>IF($E185="","",$E185*$F185)</f>
        <v/>
      </c>
      <c r="H185" s="4">
        <f>IF($B185="","",$E185*VLOOKUP($B185,'Ürünler'!$A$2:$H$51,8,0))</f>
        <v/>
      </c>
      <c r="I185" s="2" t="inlineStr">
        <is>
          <t>Mağaza 2</t>
        </is>
      </c>
    </row>
    <row r="186">
      <c r="A186" s="11" t="n">
        <v>45957</v>
      </c>
      <c r="B186" s="2" t="inlineStr">
        <is>
          <t>SKU-050</t>
        </is>
      </c>
      <c r="C186" s="6" t="inlineStr">
        <is>
          <t>Çıkış</t>
        </is>
      </c>
      <c r="D186" s="2" t="inlineStr">
        <is>
          <t>SAT-30889</t>
        </is>
      </c>
      <c r="E186" s="3" t="n">
        <v>3</v>
      </c>
      <c r="F186" s="4" t="n">
        <v>79</v>
      </c>
      <c r="G186" s="4">
        <f>IF($E186="","",$E186*$F186)</f>
        <v/>
      </c>
      <c r="H186" s="4">
        <f>IF($B186="","",$E186*VLOOKUP($B186,'Ürünler'!$A$2:$H$51,8,0))</f>
        <v/>
      </c>
      <c r="I186" s="2" t="inlineStr">
        <is>
          <t>Toptan - Kayseri</t>
        </is>
      </c>
    </row>
    <row r="187">
      <c r="A187" s="11" t="n">
        <v>45958</v>
      </c>
      <c r="B187" s="2" t="inlineStr">
        <is>
          <t>SKU-009</t>
        </is>
      </c>
      <c r="C187" s="6" t="inlineStr">
        <is>
          <t>Çıkış</t>
        </is>
      </c>
      <c r="D187" s="2" t="inlineStr">
        <is>
          <t>SAT-26591</t>
        </is>
      </c>
      <c r="E187" s="3" t="n">
        <v>2</v>
      </c>
      <c r="F187" s="4" t="n">
        <v>359</v>
      </c>
      <c r="G187" s="4">
        <f>IF($E187="","",$E187*$F187)</f>
        <v/>
      </c>
      <c r="H187" s="4">
        <f>IF($B187="","",$E187*VLOOKUP($B187,'Ürünler'!$A$2:$H$51,8,0))</f>
        <v/>
      </c>
      <c r="I187" s="2" t="inlineStr">
        <is>
          <t>Online Sipariş</t>
        </is>
      </c>
    </row>
    <row r="188">
      <c r="A188" s="11" t="n">
        <v>45958</v>
      </c>
      <c r="B188" s="2" t="inlineStr">
        <is>
          <t>SKU-020</t>
        </is>
      </c>
      <c r="C188" s="6" t="inlineStr">
        <is>
          <t>Çıkış</t>
        </is>
      </c>
      <c r="D188" s="2" t="inlineStr">
        <is>
          <t>SAT-72049</t>
        </is>
      </c>
      <c r="E188" s="3" t="n">
        <v>1</v>
      </c>
      <c r="F188" s="4" t="n">
        <v>329</v>
      </c>
      <c r="G188" s="4">
        <f>IF($E188="","",$E188*$F188)</f>
        <v/>
      </c>
      <c r="H188" s="4">
        <f>IF($B188="","",$E188*VLOOKUP($B188,'Ürünler'!$A$2:$H$51,8,0))</f>
        <v/>
      </c>
      <c r="I188" s="2" t="inlineStr">
        <is>
          <t>Online Sipariş</t>
        </is>
      </c>
    </row>
    <row r="189">
      <c r="A189" s="11" t="n">
        <v>45958</v>
      </c>
      <c r="B189" s="2" t="inlineStr">
        <is>
          <t>SKU-025</t>
        </is>
      </c>
      <c r="C189" s="6" t="inlineStr">
        <is>
          <t>Çıkış</t>
        </is>
      </c>
      <c r="D189" s="2" t="inlineStr">
        <is>
          <t>SAT-30701</t>
        </is>
      </c>
      <c r="E189" s="3" t="n">
        <v>3</v>
      </c>
      <c r="F189" s="4" t="n">
        <v>749</v>
      </c>
      <c r="G189" s="4">
        <f>IF($E189="","",$E189*$F189)</f>
        <v/>
      </c>
      <c r="H189" s="4">
        <f>IF($B189="","",$E189*VLOOKUP($B189,'Ürünler'!$A$2:$H$51,8,0))</f>
        <v/>
      </c>
      <c r="I189" s="2" t="inlineStr">
        <is>
          <t>Toptan - Kayseri</t>
        </is>
      </c>
    </row>
    <row r="190">
      <c r="A190" s="11" t="n">
        <v>45961</v>
      </c>
      <c r="B190" s="2" t="inlineStr">
        <is>
          <t>SKU-006</t>
        </is>
      </c>
      <c r="C190" s="6" t="inlineStr">
        <is>
          <t>Çıkış</t>
        </is>
      </c>
      <c r="D190" s="2" t="inlineStr">
        <is>
          <t>SAT-85454</t>
        </is>
      </c>
      <c r="E190" s="3" t="n">
        <v>3</v>
      </c>
      <c r="F190" s="4" t="n">
        <v>449</v>
      </c>
      <c r="G190" s="4">
        <f>IF($E190="","",$E190*$F190)</f>
        <v/>
      </c>
      <c r="H190" s="4">
        <f>IF($B190="","",$E190*VLOOKUP($B190,'Ürünler'!$A$2:$H$51,8,0))</f>
        <v/>
      </c>
      <c r="I190" s="2" t="inlineStr">
        <is>
          <t>Yılmaz Ticaret</t>
        </is>
      </c>
    </row>
    <row r="191">
      <c r="A191" s="11" t="n">
        <v>45961</v>
      </c>
      <c r="B191" s="2" t="inlineStr">
        <is>
          <t>SKU-025</t>
        </is>
      </c>
      <c r="C191" s="6" t="inlineStr">
        <is>
          <t>Çıkış</t>
        </is>
      </c>
      <c r="D191" s="2" t="inlineStr">
        <is>
          <t>SAT-72350</t>
        </is>
      </c>
      <c r="E191" s="3" t="n">
        <v>14</v>
      </c>
      <c r="F191" s="4" t="n">
        <v>749</v>
      </c>
      <c r="G191" s="4">
        <f>IF($E191="","",$E191*$F191)</f>
        <v/>
      </c>
      <c r="H191" s="4">
        <f>IF($B191="","",$E191*VLOOKUP($B191,'Ürünler'!$A$2:$H$51,8,0))</f>
        <v/>
      </c>
      <c r="I191" s="2" t="inlineStr">
        <is>
          <t>Toptan - Kayseri</t>
        </is>
      </c>
    </row>
    <row r="192">
      <c r="A192" s="11" t="n">
        <v>45961</v>
      </c>
      <c r="B192" s="2" t="inlineStr">
        <is>
          <t>SKU-035</t>
        </is>
      </c>
      <c r="C192" s="6" t="inlineStr">
        <is>
          <t>Çıkış</t>
        </is>
      </c>
      <c r="D192" s="2" t="inlineStr">
        <is>
          <t>SAT-31511</t>
        </is>
      </c>
      <c r="E192" s="3" t="n">
        <v>2</v>
      </c>
      <c r="F192" s="4" t="n">
        <v>299</v>
      </c>
      <c r="G192" s="4">
        <f>IF($E192="","",$E192*$F192)</f>
        <v/>
      </c>
      <c r="H192" s="4">
        <f>IF($B192="","",$E192*VLOOKUP($B192,'Ürünler'!$A$2:$H$51,8,0))</f>
        <v/>
      </c>
      <c r="I192" s="2" t="inlineStr">
        <is>
          <t>Toptan - Kayseri</t>
        </is>
      </c>
    </row>
    <row r="193">
      <c r="A193" s="11" t="n">
        <v>45961</v>
      </c>
      <c r="B193" s="2" t="inlineStr">
        <is>
          <t>SKU-042</t>
        </is>
      </c>
      <c r="C193" s="6" t="inlineStr">
        <is>
          <t>Çıkış</t>
        </is>
      </c>
      <c r="D193" s="2" t="inlineStr">
        <is>
          <t>SAT-29382</t>
        </is>
      </c>
      <c r="E193" s="3" t="n">
        <v>1</v>
      </c>
      <c r="F193" s="4" t="n">
        <v>619</v>
      </c>
      <c r="G193" s="4">
        <f>IF($E193="","",$E193*$F193)</f>
        <v/>
      </c>
      <c r="H193" s="4">
        <f>IF($B193="","",$E193*VLOOKUP($B193,'Ürünler'!$A$2:$H$51,8,0))</f>
        <v/>
      </c>
      <c r="I193" s="2" t="inlineStr">
        <is>
          <t>Toptan - Ankara</t>
        </is>
      </c>
    </row>
    <row r="194">
      <c r="A194" s="11" t="n">
        <v>45962</v>
      </c>
      <c r="B194" s="2" t="inlineStr">
        <is>
          <t>SKU-009</t>
        </is>
      </c>
      <c r="C194" s="6" t="inlineStr">
        <is>
          <t>Giriş</t>
        </is>
      </c>
      <c r="D194" s="2" t="inlineStr">
        <is>
          <t>ALS-1893</t>
        </is>
      </c>
      <c r="E194" s="3" t="n">
        <v>4</v>
      </c>
      <c r="F194" s="4" t="n">
        <v>198</v>
      </c>
      <c r="G194" s="4">
        <f>IF($E194="","",$E194*$F194)</f>
        <v/>
      </c>
      <c r="H194" s="4">
        <f>IF($B194="","",$E194*VLOOKUP($B194,'Ürünler'!$A$2:$H$51,8,0))</f>
        <v/>
      </c>
      <c r="I194" s="2" t="inlineStr">
        <is>
          <t>Denizli Ev Tekstil</t>
        </is>
      </c>
    </row>
    <row r="195">
      <c r="A195" s="11" t="n">
        <v>45962</v>
      </c>
      <c r="B195" s="2" t="inlineStr">
        <is>
          <t>SKU-016</t>
        </is>
      </c>
      <c r="C195" s="6" t="inlineStr">
        <is>
          <t>Giriş</t>
        </is>
      </c>
      <c r="D195" s="2" t="inlineStr">
        <is>
          <t>ALS-4349</t>
        </is>
      </c>
      <c r="E195" s="3" t="n">
        <v>4</v>
      </c>
      <c r="F195" s="4" t="n">
        <v>540</v>
      </c>
      <c r="G195" s="4">
        <f>IF($E195="","",$E195*$F195)</f>
        <v/>
      </c>
      <c r="H195" s="4">
        <f>IF($B195="","",$E195*VLOOKUP($B195,'Ürünler'!$A$2:$H$51,8,0))</f>
        <v/>
      </c>
      <c r="I195" s="2" t="inlineStr">
        <is>
          <t>Anadolu Deri Ltd.</t>
        </is>
      </c>
    </row>
    <row r="196">
      <c r="A196" s="11" t="n">
        <v>45962</v>
      </c>
      <c r="B196" s="2" t="inlineStr">
        <is>
          <t>SKU-019</t>
        </is>
      </c>
      <c r="C196" s="6" t="inlineStr">
        <is>
          <t>Giriş</t>
        </is>
      </c>
      <c r="D196" s="2" t="inlineStr">
        <is>
          <t>ALS-2298</t>
        </is>
      </c>
      <c r="E196" s="3" t="n">
        <v>5</v>
      </c>
      <c r="F196" s="4" t="n">
        <v>42</v>
      </c>
      <c r="G196" s="4">
        <f>IF($E196="","",$E196*$F196)</f>
        <v/>
      </c>
      <c r="H196" s="4">
        <f>IF($B196="","",$E196*VLOOKUP($B196,'Ürünler'!$A$2:$H$51,8,0))</f>
        <v/>
      </c>
      <c r="I196" s="2" t="inlineStr">
        <is>
          <t>Ege Tekstil A.Ş.</t>
        </is>
      </c>
    </row>
    <row r="197">
      <c r="A197" s="11" t="n">
        <v>45962</v>
      </c>
      <c r="B197" s="2" t="inlineStr">
        <is>
          <t>SKU-020</t>
        </is>
      </c>
      <c r="C197" s="6" t="inlineStr">
        <is>
          <t>Giriş</t>
        </is>
      </c>
      <c r="D197" s="2" t="inlineStr">
        <is>
          <t>ALS-4131</t>
        </is>
      </c>
      <c r="E197" s="3" t="n">
        <v>2</v>
      </c>
      <c r="F197" s="4" t="n">
        <v>165</v>
      </c>
      <c r="G197" s="4">
        <f>IF($E197="","",$E197*$F197)</f>
        <v/>
      </c>
      <c r="H197" s="4">
        <f>IF($B197="","",$E197*VLOOKUP($B197,'Ürünler'!$A$2:$H$51,8,0))</f>
        <v/>
      </c>
      <c r="I197" s="2" t="inlineStr">
        <is>
          <t>Anadolu Deri Ltd.</t>
        </is>
      </c>
    </row>
    <row r="198">
      <c r="A198" s="11" t="n">
        <v>45963</v>
      </c>
      <c r="B198" s="2" t="inlineStr">
        <is>
          <t>SKU-011</t>
        </is>
      </c>
      <c r="C198" s="6" t="inlineStr">
        <is>
          <t>Giriş</t>
        </is>
      </c>
      <c r="D198" s="2" t="inlineStr">
        <is>
          <t>ALS-3522</t>
        </is>
      </c>
      <c r="E198" s="3" t="n">
        <v>2</v>
      </c>
      <c r="F198" s="4" t="n">
        <v>890</v>
      </c>
      <c r="G198" s="4">
        <f>IF($E198="","",$E198*$F198)</f>
        <v/>
      </c>
      <c r="H198" s="4">
        <f>IF($B198="","",$E198*VLOOKUP($B198,'Ürünler'!$A$2:$H$51,8,0))</f>
        <v/>
      </c>
      <c r="I198" s="2" t="inlineStr">
        <is>
          <t>İthalat Merkezi</t>
        </is>
      </c>
    </row>
    <row r="199">
      <c r="A199" s="11" t="n">
        <v>45963</v>
      </c>
      <c r="B199" s="2" t="inlineStr">
        <is>
          <t>SKU-012</t>
        </is>
      </c>
      <c r="C199" s="6" t="inlineStr">
        <is>
          <t>Giriş</t>
        </is>
      </c>
      <c r="D199" s="2" t="inlineStr">
        <is>
          <t>ALS-8269</t>
        </is>
      </c>
      <c r="E199" s="3" t="n">
        <v>14</v>
      </c>
      <c r="F199" s="4" t="n">
        <v>920</v>
      </c>
      <c r="G199" s="4">
        <f>IF($E199="","",$E199*$F199)</f>
        <v/>
      </c>
      <c r="H199" s="4">
        <f>IF($B199="","",$E199*VLOOKUP($B199,'Ürünler'!$A$2:$H$51,8,0))</f>
        <v/>
      </c>
      <c r="I199" s="2" t="inlineStr">
        <is>
          <t>Bursa Konfeksiyon</t>
        </is>
      </c>
    </row>
    <row r="200">
      <c r="A200" s="11" t="n">
        <v>45963</v>
      </c>
      <c r="B200" s="2" t="inlineStr">
        <is>
          <t>SKU-015</t>
        </is>
      </c>
      <c r="C200" s="6" t="inlineStr">
        <is>
          <t>Giriş</t>
        </is>
      </c>
      <c r="D200" s="2" t="inlineStr">
        <is>
          <t>ALS-7105</t>
        </is>
      </c>
      <c r="E200" s="3" t="n">
        <v>14</v>
      </c>
      <c r="F200" s="4" t="n">
        <v>540</v>
      </c>
      <c r="G200" s="4">
        <f>IF($E200="","",$E200*$F200)</f>
        <v/>
      </c>
      <c r="H200" s="4">
        <f>IF($B200="","",$E200*VLOOKUP($B200,'Ürünler'!$A$2:$H$51,8,0))</f>
        <v/>
      </c>
      <c r="I200" s="2" t="inlineStr">
        <is>
          <t>Bursa Konfeksiyon</t>
        </is>
      </c>
    </row>
    <row r="201">
      <c r="A201" s="11" t="n">
        <v>45963</v>
      </c>
      <c r="B201" s="2" t="inlineStr">
        <is>
          <t>SKU-048</t>
        </is>
      </c>
      <c r="C201" s="6" t="inlineStr">
        <is>
          <t>Giriş</t>
        </is>
      </c>
      <c r="D201" s="2" t="inlineStr">
        <is>
          <t>ALS-4633</t>
        </is>
      </c>
      <c r="E201" s="3" t="n">
        <v>2</v>
      </c>
      <c r="F201" s="4" t="n">
        <v>235</v>
      </c>
      <c r="G201" s="4">
        <f>IF($E201="","",$E201*$F201)</f>
        <v/>
      </c>
      <c r="H201" s="4">
        <f>IF($B201="","",$E201*VLOOKUP($B201,'Ürünler'!$A$2:$H$51,8,0))</f>
        <v/>
      </c>
      <c r="I201" s="2" t="inlineStr">
        <is>
          <t>Ege Tekstil A.Ş.</t>
        </is>
      </c>
    </row>
    <row r="202">
      <c r="A202" s="11" t="n">
        <v>45964</v>
      </c>
      <c r="B202" s="2" t="inlineStr">
        <is>
          <t>SKU-001</t>
        </is>
      </c>
      <c r="C202" s="6" t="inlineStr">
        <is>
          <t>Giriş</t>
        </is>
      </c>
      <c r="D202" s="2" t="inlineStr">
        <is>
          <t>ALS-5040</t>
        </is>
      </c>
      <c r="E202" s="3" t="n">
        <v>6</v>
      </c>
      <c r="F202" s="4" t="n">
        <v>85.5</v>
      </c>
      <c r="G202" s="4">
        <f>IF($E202="","",$E202*$F202)</f>
        <v/>
      </c>
      <c r="H202" s="4">
        <f>IF($B202="","",$E202*VLOOKUP($B202,'Ürünler'!$A$2:$H$51,8,0))</f>
        <v/>
      </c>
      <c r="I202" s="2" t="inlineStr">
        <is>
          <t>Denizli Ev Tekstil</t>
        </is>
      </c>
    </row>
    <row r="203">
      <c r="A203" s="11" t="n">
        <v>45964</v>
      </c>
      <c r="B203" s="2" t="inlineStr">
        <is>
          <t>SKU-014</t>
        </is>
      </c>
      <c r="C203" s="6" t="inlineStr">
        <is>
          <t>Giriş</t>
        </is>
      </c>
      <c r="D203" s="2" t="inlineStr">
        <is>
          <t>ALS-9850</t>
        </is>
      </c>
      <c r="E203" s="3" t="n">
        <v>2</v>
      </c>
      <c r="F203" s="4" t="n">
        <v>540</v>
      </c>
      <c r="G203" s="4">
        <f>IF($E203="","",$E203*$F203)</f>
        <v/>
      </c>
      <c r="H203" s="4">
        <f>IF($B203="","",$E203*VLOOKUP($B203,'Ürünler'!$A$2:$H$51,8,0))</f>
        <v/>
      </c>
      <c r="I203" s="2" t="inlineStr">
        <is>
          <t>Anadolu Deri Ltd.</t>
        </is>
      </c>
    </row>
    <row r="204">
      <c r="A204" s="11" t="n">
        <v>45964</v>
      </c>
      <c r="B204" s="2" t="inlineStr">
        <is>
          <t>SKU-018</t>
        </is>
      </c>
      <c r="C204" s="6" t="inlineStr">
        <is>
          <t>Giriş</t>
        </is>
      </c>
      <c r="D204" s="2" t="inlineStr">
        <is>
          <t>ALS-2264</t>
        </is>
      </c>
      <c r="E204" s="3" t="n">
        <v>3</v>
      </c>
      <c r="F204" s="4" t="n">
        <v>68</v>
      </c>
      <c r="G204" s="4">
        <f>IF($E204="","",$E204*$F204)</f>
        <v/>
      </c>
      <c r="H204" s="4">
        <f>IF($B204="","",$E204*VLOOKUP($B204,'Ürünler'!$A$2:$H$51,8,0))</f>
        <v/>
      </c>
      <c r="I204" s="2" t="inlineStr">
        <is>
          <t>Anadolu Deri Ltd.</t>
        </is>
      </c>
    </row>
    <row r="205">
      <c r="A205" s="11" t="n">
        <v>45964</v>
      </c>
      <c r="B205" s="2" t="inlineStr">
        <is>
          <t>SKU-037</t>
        </is>
      </c>
      <c r="C205" s="6" t="inlineStr">
        <is>
          <t>Giriş</t>
        </is>
      </c>
      <c r="D205" s="2" t="inlineStr">
        <is>
          <t>ALS-4656</t>
        </is>
      </c>
      <c r="E205" s="3" t="n">
        <v>5</v>
      </c>
      <c r="F205" s="4" t="n">
        <v>285</v>
      </c>
      <c r="G205" s="4">
        <f>IF($E205="","",$E205*$F205)</f>
        <v/>
      </c>
      <c r="H205" s="4">
        <f>IF($B205="","",$E205*VLOOKUP($B205,'Ürünler'!$A$2:$H$51,8,0))</f>
        <v/>
      </c>
      <c r="I205" s="2" t="inlineStr">
        <is>
          <t>Denizli Ev Tekstil</t>
        </is>
      </c>
    </row>
    <row r="206">
      <c r="A206" s="11" t="n">
        <v>45964</v>
      </c>
      <c r="B206" s="2" t="inlineStr">
        <is>
          <t>SKU-044</t>
        </is>
      </c>
      <c r="C206" s="6" t="inlineStr">
        <is>
          <t>Giriş</t>
        </is>
      </c>
      <c r="D206" s="2" t="inlineStr">
        <is>
          <t>ALS-1417</t>
        </is>
      </c>
      <c r="E206" s="3" t="n">
        <v>1</v>
      </c>
      <c r="F206" s="4" t="n">
        <v>268</v>
      </c>
      <c r="G206" s="4">
        <f>IF($E206="","",$E206*$F206)</f>
        <v/>
      </c>
      <c r="H206" s="4">
        <f>IF($B206="","",$E206*VLOOKUP($B206,'Ürünler'!$A$2:$H$51,8,0))</f>
        <v/>
      </c>
      <c r="I206" s="2" t="inlineStr">
        <is>
          <t>İthalat Merkezi</t>
        </is>
      </c>
    </row>
    <row r="207">
      <c r="A207" s="11" t="n">
        <v>45964</v>
      </c>
      <c r="B207" s="2" t="inlineStr">
        <is>
          <t>SKU-046</t>
        </is>
      </c>
      <c r="C207" s="6" t="inlineStr">
        <is>
          <t>Giriş</t>
        </is>
      </c>
      <c r="D207" s="2" t="inlineStr">
        <is>
          <t>ALS-7862</t>
        </is>
      </c>
      <c r="E207" s="3" t="n">
        <v>2</v>
      </c>
      <c r="F207" s="4" t="n">
        <v>210</v>
      </c>
      <c r="G207" s="4">
        <f>IF($E207="","",$E207*$F207)</f>
        <v/>
      </c>
      <c r="H207" s="4">
        <f>IF($B207="","",$E207*VLOOKUP($B207,'Ürünler'!$A$2:$H$51,8,0))</f>
        <v/>
      </c>
      <c r="I207" s="2" t="inlineStr">
        <is>
          <t>Ege Tekstil A.Ş.</t>
        </is>
      </c>
    </row>
    <row r="208">
      <c r="A208" s="11" t="n">
        <v>45965</v>
      </c>
      <c r="B208" s="2" t="inlineStr">
        <is>
          <t>SKU-002</t>
        </is>
      </c>
      <c r="C208" s="6" t="inlineStr">
        <is>
          <t>Giriş</t>
        </is>
      </c>
      <c r="D208" s="2" t="inlineStr">
        <is>
          <t>ALS-6107</t>
        </is>
      </c>
      <c r="E208" s="3" t="n">
        <v>4</v>
      </c>
      <c r="F208" s="4" t="n">
        <v>85.5</v>
      </c>
      <c r="G208" s="4">
        <f>IF($E208="","",$E208*$F208)</f>
        <v/>
      </c>
      <c r="H208" s="4">
        <f>IF($B208="","",$E208*VLOOKUP($B208,'Ürünler'!$A$2:$H$51,8,0))</f>
        <v/>
      </c>
      <c r="I208" s="2" t="inlineStr">
        <is>
          <t>İthalat Merkezi</t>
        </is>
      </c>
    </row>
    <row r="209">
      <c r="A209" s="11" t="n">
        <v>45965</v>
      </c>
      <c r="B209" s="2" t="inlineStr">
        <is>
          <t>SKU-021</t>
        </is>
      </c>
      <c r="C209" s="6" t="inlineStr">
        <is>
          <t>Giriş</t>
        </is>
      </c>
      <c r="D209" s="2" t="inlineStr">
        <is>
          <t>ALS-2858</t>
        </is>
      </c>
      <c r="E209" s="3" t="n">
        <v>5</v>
      </c>
      <c r="F209" s="4" t="n">
        <v>165</v>
      </c>
      <c r="G209" s="4">
        <f>IF($E209="","",$E209*$F209)</f>
        <v/>
      </c>
      <c r="H209" s="4">
        <f>IF($B209="","",$E209*VLOOKUP($B209,'Ürünler'!$A$2:$H$51,8,0))</f>
        <v/>
      </c>
      <c r="I209" s="2" t="inlineStr">
        <is>
          <t>Ege Tekstil A.Ş.</t>
        </is>
      </c>
    </row>
    <row r="210">
      <c r="A210" s="11" t="n">
        <v>45965</v>
      </c>
      <c r="B210" s="2" t="inlineStr">
        <is>
          <t>SKU-025</t>
        </is>
      </c>
      <c r="C210" s="6" t="inlineStr">
        <is>
          <t>Giriş</t>
        </is>
      </c>
      <c r="D210" s="2" t="inlineStr">
        <is>
          <t>ALS-5706</t>
        </is>
      </c>
      <c r="E210" s="3" t="n">
        <v>31</v>
      </c>
      <c r="F210" s="4" t="n">
        <v>385</v>
      </c>
      <c r="G210" s="4">
        <f>IF($E210="","",$E210*$F210)</f>
        <v/>
      </c>
      <c r="H210" s="4">
        <f>IF($B210="","",$E210*VLOOKUP($B210,'Ürünler'!$A$2:$H$51,8,0))</f>
        <v/>
      </c>
      <c r="I210" s="2" t="inlineStr">
        <is>
          <t>Anadolu Deri Ltd.</t>
        </is>
      </c>
    </row>
    <row r="211">
      <c r="A211" s="11" t="n">
        <v>45965</v>
      </c>
      <c r="B211" s="2" t="inlineStr">
        <is>
          <t>SKU-041</t>
        </is>
      </c>
      <c r="C211" s="6" t="inlineStr">
        <is>
          <t>Giriş</t>
        </is>
      </c>
      <c r="D211" s="2" t="inlineStr">
        <is>
          <t>ALS-4112</t>
        </is>
      </c>
      <c r="E211" s="3" t="n">
        <v>3</v>
      </c>
      <c r="F211" s="4" t="n">
        <v>78</v>
      </c>
      <c r="G211" s="4">
        <f>IF($E211="","",$E211*$F211)</f>
        <v/>
      </c>
      <c r="H211" s="4">
        <f>IF($B211="","",$E211*VLOOKUP($B211,'Ürünler'!$A$2:$H$51,8,0))</f>
        <v/>
      </c>
      <c r="I211" s="2" t="inlineStr">
        <is>
          <t>İthalat Merkezi</t>
        </is>
      </c>
    </row>
    <row r="212">
      <c r="A212" s="11" t="n">
        <v>45965</v>
      </c>
      <c r="B212" s="2" t="inlineStr">
        <is>
          <t>SKU-043</t>
        </is>
      </c>
      <c r="C212" s="6" t="inlineStr">
        <is>
          <t>Giriş</t>
        </is>
      </c>
      <c r="D212" s="2" t="inlineStr">
        <is>
          <t>ALS-1944</t>
        </is>
      </c>
      <c r="E212" s="3" t="n">
        <v>1</v>
      </c>
      <c r="F212" s="4" t="n">
        <v>195</v>
      </c>
      <c r="G212" s="4">
        <f>IF($E212="","",$E212*$F212)</f>
        <v/>
      </c>
      <c r="H212" s="4">
        <f>IF($B212="","",$E212*VLOOKUP($B212,'Ürünler'!$A$2:$H$51,8,0))</f>
        <v/>
      </c>
      <c r="I212" s="2" t="inlineStr">
        <is>
          <t>Bursa Konfeksiyon</t>
        </is>
      </c>
    </row>
    <row r="213">
      <c r="A213" s="11" t="n">
        <v>45966</v>
      </c>
      <c r="B213" s="2" t="inlineStr">
        <is>
          <t>SKU-008</t>
        </is>
      </c>
      <c r="C213" s="6" t="inlineStr">
        <is>
          <t>Giriş</t>
        </is>
      </c>
      <c r="D213" s="2" t="inlineStr">
        <is>
          <t>ALS-9817</t>
        </is>
      </c>
      <c r="E213" s="3" t="n">
        <v>1</v>
      </c>
      <c r="F213" s="4" t="n">
        <v>258</v>
      </c>
      <c r="G213" s="4">
        <f>IF($E213="","",$E213*$F213)</f>
        <v/>
      </c>
      <c r="H213" s="4">
        <f>IF($B213="","",$E213*VLOOKUP($B213,'Ürünler'!$A$2:$H$51,8,0))</f>
        <v/>
      </c>
      <c r="I213" s="2" t="inlineStr">
        <is>
          <t>İthalat Merkezi</t>
        </is>
      </c>
    </row>
    <row r="214">
      <c r="A214" s="11" t="n">
        <v>45966</v>
      </c>
      <c r="B214" s="2" t="inlineStr">
        <is>
          <t>SKU-010</t>
        </is>
      </c>
      <c r="C214" s="6" t="inlineStr">
        <is>
          <t>Giriş</t>
        </is>
      </c>
      <c r="D214" s="2" t="inlineStr">
        <is>
          <t>ALS-7594</t>
        </is>
      </c>
      <c r="E214" s="3" t="n">
        <v>1</v>
      </c>
      <c r="F214" s="4" t="n">
        <v>198</v>
      </c>
      <c r="G214" s="4">
        <f>IF($E214="","",$E214*$F214)</f>
        <v/>
      </c>
      <c r="H214" s="4">
        <f>IF($B214="","",$E214*VLOOKUP($B214,'Ürünler'!$A$2:$H$51,8,0))</f>
        <v/>
      </c>
      <c r="I214" s="2" t="inlineStr">
        <is>
          <t>Anadolu Deri Ltd.</t>
        </is>
      </c>
    </row>
    <row r="215">
      <c r="A215" s="11" t="n">
        <v>45966</v>
      </c>
      <c r="B215" s="2" t="inlineStr">
        <is>
          <t>SKU-022</t>
        </is>
      </c>
      <c r="C215" s="6" t="inlineStr">
        <is>
          <t>Giriş</t>
        </is>
      </c>
      <c r="D215" s="2" t="inlineStr">
        <is>
          <t>ALS-9740</t>
        </is>
      </c>
      <c r="E215" s="3" t="n">
        <v>5</v>
      </c>
      <c r="F215" s="4" t="n">
        <v>58</v>
      </c>
      <c r="G215" s="4">
        <f>IF($E215="","",$E215*$F215)</f>
        <v/>
      </c>
      <c r="H215" s="4">
        <f>IF($B215="","",$E215*VLOOKUP($B215,'Ürünler'!$A$2:$H$51,8,0))</f>
        <v/>
      </c>
      <c r="I215" s="2" t="inlineStr">
        <is>
          <t>Ege Tekstil A.Ş.</t>
        </is>
      </c>
    </row>
    <row r="216">
      <c r="A216" s="11" t="n">
        <v>45966</v>
      </c>
      <c r="B216" s="2" t="inlineStr">
        <is>
          <t>SKU-023</t>
        </is>
      </c>
      <c r="C216" s="6" t="inlineStr">
        <is>
          <t>Giriş</t>
        </is>
      </c>
      <c r="D216" s="2" t="inlineStr">
        <is>
          <t>ALS-9108</t>
        </is>
      </c>
      <c r="E216" s="3" t="n">
        <v>3</v>
      </c>
      <c r="F216" s="4" t="n">
        <v>72</v>
      </c>
      <c r="G216" s="4">
        <f>IF($E216="","",$E216*$F216)</f>
        <v/>
      </c>
      <c r="H216" s="4">
        <f>IF($B216="","",$E216*VLOOKUP($B216,'Ürünler'!$A$2:$H$51,8,0))</f>
        <v/>
      </c>
      <c r="I216" s="2" t="inlineStr">
        <is>
          <t>Denizli Ev Tekstil</t>
        </is>
      </c>
    </row>
    <row r="217">
      <c r="A217" s="11" t="n">
        <v>45966</v>
      </c>
      <c r="B217" s="2" t="inlineStr">
        <is>
          <t>SKU-028</t>
        </is>
      </c>
      <c r="C217" s="6" t="inlineStr">
        <is>
          <t>Giriş</t>
        </is>
      </c>
      <c r="D217" s="2" t="inlineStr">
        <is>
          <t>ALS-7236</t>
        </is>
      </c>
      <c r="E217" s="3" t="n">
        <v>2</v>
      </c>
      <c r="F217" s="4" t="n">
        <v>1240</v>
      </c>
      <c r="G217" s="4">
        <f>IF($E217="","",$E217*$F217)</f>
        <v/>
      </c>
      <c r="H217" s="4">
        <f>IF($B217="","",$E217*VLOOKUP($B217,'Ürünler'!$A$2:$H$51,8,0))</f>
        <v/>
      </c>
      <c r="I217" s="2" t="inlineStr">
        <is>
          <t>İthalat Merkezi</t>
        </is>
      </c>
    </row>
    <row r="218">
      <c r="A218" s="11" t="n">
        <v>45966</v>
      </c>
      <c r="B218" s="2" t="inlineStr">
        <is>
          <t>SKU-029</t>
        </is>
      </c>
      <c r="C218" s="6" t="inlineStr">
        <is>
          <t>Giriş</t>
        </is>
      </c>
      <c r="D218" s="2" t="inlineStr">
        <is>
          <t>ALS-9777</t>
        </is>
      </c>
      <c r="E218" s="3" t="n">
        <v>7</v>
      </c>
      <c r="F218" s="4" t="n">
        <v>218</v>
      </c>
      <c r="G218" s="4">
        <f>IF($E218="","",$E218*$F218)</f>
        <v/>
      </c>
      <c r="H218" s="4">
        <f>IF($B218="","",$E218*VLOOKUP($B218,'Ürünler'!$A$2:$H$51,8,0))</f>
        <v/>
      </c>
      <c r="I218" s="2" t="inlineStr">
        <is>
          <t>Anadolu Deri Ltd.</t>
        </is>
      </c>
    </row>
    <row r="219">
      <c r="A219" s="11" t="n">
        <v>45966</v>
      </c>
      <c r="B219" s="2" t="inlineStr">
        <is>
          <t>SKU-038</t>
        </is>
      </c>
      <c r="C219" s="6" t="inlineStr">
        <is>
          <t>Giriş</t>
        </is>
      </c>
      <c r="D219" s="2" t="inlineStr">
        <is>
          <t>ALS-8591</t>
        </is>
      </c>
      <c r="E219" s="3" t="n">
        <v>2</v>
      </c>
      <c r="F219" s="4" t="n">
        <v>118</v>
      </c>
      <c r="G219" s="4">
        <f>IF($E219="","",$E219*$F219)</f>
        <v/>
      </c>
      <c r="H219" s="4">
        <f>IF($B219="","",$E219*VLOOKUP($B219,'Ürünler'!$A$2:$H$51,8,0))</f>
        <v/>
      </c>
      <c r="I219" s="2" t="inlineStr">
        <is>
          <t>Anadolu Deri Ltd.</t>
        </is>
      </c>
    </row>
    <row r="220">
      <c r="A220" s="11" t="n">
        <v>45966</v>
      </c>
      <c r="B220" s="2" t="inlineStr">
        <is>
          <t>SKU-042</t>
        </is>
      </c>
      <c r="C220" s="6" t="inlineStr">
        <is>
          <t>Giriş</t>
        </is>
      </c>
      <c r="D220" s="2" t="inlineStr">
        <is>
          <t>ALS-6238</t>
        </is>
      </c>
      <c r="E220" s="3" t="n">
        <v>1</v>
      </c>
      <c r="F220" s="4" t="n">
        <v>320</v>
      </c>
      <c r="G220" s="4">
        <f>IF($E220="","",$E220*$F220)</f>
        <v/>
      </c>
      <c r="H220" s="4">
        <f>IF($B220="","",$E220*VLOOKUP($B220,'Ürünler'!$A$2:$H$51,8,0))</f>
        <v/>
      </c>
      <c r="I220" s="2" t="inlineStr">
        <is>
          <t>Ege Tekstil A.Ş.</t>
        </is>
      </c>
    </row>
    <row r="221">
      <c r="A221" s="11" t="n">
        <v>45967</v>
      </c>
      <c r="B221" s="2" t="inlineStr">
        <is>
          <t>SKU-017</t>
        </is>
      </c>
      <c r="C221" s="6" t="inlineStr">
        <is>
          <t>Giriş</t>
        </is>
      </c>
      <c r="D221" s="2" t="inlineStr">
        <is>
          <t>ALS-9312</t>
        </is>
      </c>
      <c r="E221" s="3" t="n">
        <v>4</v>
      </c>
      <c r="F221" s="4" t="n">
        <v>1150</v>
      </c>
      <c r="G221" s="4">
        <f>IF($E221="","",$E221*$F221)</f>
        <v/>
      </c>
      <c r="H221" s="4">
        <f>IF($B221="","",$E221*VLOOKUP($B221,'Ürünler'!$A$2:$H$51,8,0))</f>
        <v/>
      </c>
      <c r="I221" s="2" t="inlineStr">
        <is>
          <t>Ege Tekstil A.Ş.</t>
        </is>
      </c>
    </row>
    <row r="222">
      <c r="A222" s="11" t="n">
        <v>45967</v>
      </c>
      <c r="B222" s="2" t="inlineStr">
        <is>
          <t>SKU-034</t>
        </is>
      </c>
      <c r="C222" s="6" t="inlineStr">
        <is>
          <t>Giriş</t>
        </is>
      </c>
      <c r="D222" s="2" t="inlineStr">
        <is>
          <t>ALS-1040</t>
        </is>
      </c>
      <c r="E222" s="3" t="n">
        <v>8</v>
      </c>
      <c r="F222" s="4" t="n">
        <v>96</v>
      </c>
      <c r="G222" s="4">
        <f>IF($E222="","",$E222*$F222)</f>
        <v/>
      </c>
      <c r="H222" s="4">
        <f>IF($B222="","",$E222*VLOOKUP($B222,'Ürünler'!$A$2:$H$51,8,0))</f>
        <v/>
      </c>
      <c r="I222" s="2" t="inlineStr">
        <is>
          <t>Ege Tekstil A.Ş.</t>
        </is>
      </c>
    </row>
    <row r="223">
      <c r="A223" s="11" t="n">
        <v>45967</v>
      </c>
      <c r="B223" s="2" t="inlineStr">
        <is>
          <t>SKU-035</t>
        </is>
      </c>
      <c r="C223" s="6" t="inlineStr">
        <is>
          <t>Giriş</t>
        </is>
      </c>
      <c r="D223" s="2" t="inlineStr">
        <is>
          <t>ALS-4490</t>
        </is>
      </c>
      <c r="E223" s="3" t="n">
        <v>2</v>
      </c>
      <c r="F223" s="4" t="n">
        <v>155</v>
      </c>
      <c r="G223" s="4">
        <f>IF($E223="","",$E223*$F223)</f>
        <v/>
      </c>
      <c r="H223" s="4">
        <f>IF($B223="","",$E223*VLOOKUP($B223,'Ürünler'!$A$2:$H$51,8,0))</f>
        <v/>
      </c>
      <c r="I223" s="2" t="inlineStr">
        <is>
          <t>Bursa Konfeksiyon</t>
        </is>
      </c>
    </row>
    <row r="224">
      <c r="A224" s="11" t="n">
        <v>45968</v>
      </c>
      <c r="B224" s="2" t="inlineStr">
        <is>
          <t>SKU-003</t>
        </is>
      </c>
      <c r="C224" s="6" t="inlineStr">
        <is>
          <t>Giriş</t>
        </is>
      </c>
      <c r="D224" s="2" t="inlineStr">
        <is>
          <t>ALS-5345</t>
        </is>
      </c>
      <c r="E224" s="3" t="n">
        <v>2</v>
      </c>
      <c r="F224" s="4" t="n">
        <v>85.5</v>
      </c>
      <c r="G224" s="4">
        <f>IF($E224="","",$E224*$F224)</f>
        <v/>
      </c>
      <c r="H224" s="4">
        <f>IF($B224="","",$E224*VLOOKUP($B224,'Ürünler'!$A$2:$H$51,8,0))</f>
        <v/>
      </c>
      <c r="I224" s="2" t="inlineStr">
        <is>
          <t>İthalat Merkezi</t>
        </is>
      </c>
    </row>
    <row r="225">
      <c r="A225" s="11" t="n">
        <v>45968</v>
      </c>
      <c r="B225" s="2" t="inlineStr">
        <is>
          <t>SKU-006</t>
        </is>
      </c>
      <c r="C225" s="6" t="inlineStr">
        <is>
          <t>Giriş</t>
        </is>
      </c>
      <c r="D225" s="2" t="inlineStr">
        <is>
          <t>ALS-9099</t>
        </is>
      </c>
      <c r="E225" s="3" t="n">
        <v>5</v>
      </c>
      <c r="F225" s="4" t="n">
        <v>245</v>
      </c>
      <c r="G225" s="4">
        <f>IF($E225="","",$E225*$F225)</f>
        <v/>
      </c>
      <c r="H225" s="4">
        <f>IF($B225="","",$E225*VLOOKUP($B225,'Ürünler'!$A$2:$H$51,8,0))</f>
        <v/>
      </c>
      <c r="I225" s="2" t="inlineStr">
        <is>
          <t>İthalat Merkezi</t>
        </is>
      </c>
    </row>
    <row r="226">
      <c r="A226" s="11" t="n">
        <v>45968</v>
      </c>
      <c r="B226" s="2" t="inlineStr">
        <is>
          <t>SKU-007</t>
        </is>
      </c>
      <c r="C226" s="6" t="inlineStr">
        <is>
          <t>Giriş</t>
        </is>
      </c>
      <c r="D226" s="2" t="inlineStr">
        <is>
          <t>ALS-3704</t>
        </is>
      </c>
      <c r="E226" s="3" t="n">
        <v>5</v>
      </c>
      <c r="F226" s="4" t="n">
        <v>245</v>
      </c>
      <c r="G226" s="4">
        <f>IF($E226="","",$E226*$F226)</f>
        <v/>
      </c>
      <c r="H226" s="4">
        <f>IF($B226="","",$E226*VLOOKUP($B226,'Ürünler'!$A$2:$H$51,8,0))</f>
        <v/>
      </c>
      <c r="I226" s="2" t="inlineStr">
        <is>
          <t>İthalat Merkezi</t>
        </is>
      </c>
    </row>
    <row r="227">
      <c r="A227" s="11" t="n">
        <v>45968</v>
      </c>
      <c r="B227" s="2" t="inlineStr">
        <is>
          <t>SKU-033</t>
        </is>
      </c>
      <c r="C227" s="6" t="inlineStr">
        <is>
          <t>Giriş</t>
        </is>
      </c>
      <c r="D227" s="2" t="inlineStr">
        <is>
          <t>ALS-7852</t>
        </is>
      </c>
      <c r="E227" s="3" t="n">
        <v>22</v>
      </c>
      <c r="F227" s="4" t="n">
        <v>1680</v>
      </c>
      <c r="G227" s="4">
        <f>IF($E227="","",$E227*$F227)</f>
        <v/>
      </c>
      <c r="H227" s="4">
        <f>IF($B227="","",$E227*VLOOKUP($B227,'Ürünler'!$A$2:$H$51,8,0))</f>
        <v/>
      </c>
      <c r="I227" s="2" t="inlineStr">
        <is>
          <t>Denizli Ev Tekstil</t>
        </is>
      </c>
    </row>
    <row r="228">
      <c r="A228" s="11" t="n">
        <v>45968</v>
      </c>
      <c r="B228" s="2" t="inlineStr">
        <is>
          <t>SKU-045</t>
        </is>
      </c>
      <c r="C228" s="6" t="inlineStr">
        <is>
          <t>Giriş</t>
        </is>
      </c>
      <c r="D228" s="2" t="inlineStr">
        <is>
          <t>ALS-7609</t>
        </is>
      </c>
      <c r="E228" s="3" t="n">
        <v>2</v>
      </c>
      <c r="F228" s="4" t="n">
        <v>62</v>
      </c>
      <c r="G228" s="4">
        <f>IF($E228="","",$E228*$F228)</f>
        <v/>
      </c>
      <c r="H228" s="4">
        <f>IF($B228="","",$E228*VLOOKUP($B228,'Ürünler'!$A$2:$H$51,8,0))</f>
        <v/>
      </c>
      <c r="I228" s="2" t="inlineStr">
        <is>
          <t>İthalat Merkezi</t>
        </is>
      </c>
    </row>
    <row r="229">
      <c r="A229" s="11" t="n">
        <v>45969</v>
      </c>
      <c r="B229" s="2" t="inlineStr">
        <is>
          <t>SKU-026</t>
        </is>
      </c>
      <c r="C229" s="6" t="inlineStr">
        <is>
          <t>Giriş</t>
        </is>
      </c>
      <c r="D229" s="2" t="inlineStr">
        <is>
          <t>ALS-1945</t>
        </is>
      </c>
      <c r="E229" s="3" t="n">
        <v>2</v>
      </c>
      <c r="F229" s="4" t="n">
        <v>295</v>
      </c>
      <c r="G229" s="4">
        <f>IF($E229="","",$E229*$F229)</f>
        <v/>
      </c>
      <c r="H229" s="4">
        <f>IF($B229="","",$E229*VLOOKUP($B229,'Ürünler'!$A$2:$H$51,8,0))</f>
        <v/>
      </c>
      <c r="I229" s="2" t="inlineStr">
        <is>
          <t>Denizli Ev Tekstil</t>
        </is>
      </c>
    </row>
    <row r="230">
      <c r="A230" s="11" t="n">
        <v>45969</v>
      </c>
      <c r="B230" s="2" t="inlineStr">
        <is>
          <t>SKU-031</t>
        </is>
      </c>
      <c r="C230" s="6" t="inlineStr">
        <is>
          <t>Giriş</t>
        </is>
      </c>
      <c r="D230" s="2" t="inlineStr">
        <is>
          <t>ALS-4203</t>
        </is>
      </c>
      <c r="E230" s="3" t="n">
        <v>5</v>
      </c>
      <c r="F230" s="4" t="n">
        <v>178</v>
      </c>
      <c r="G230" s="4">
        <f>IF($E230="","",$E230*$F230)</f>
        <v/>
      </c>
      <c r="H230" s="4">
        <f>IF($B230="","",$E230*VLOOKUP($B230,'Ürünler'!$A$2:$H$51,8,0))</f>
        <v/>
      </c>
      <c r="I230" s="2" t="inlineStr">
        <is>
          <t>İthalat Merkezi</t>
        </is>
      </c>
    </row>
    <row r="231">
      <c r="A231" s="11" t="n">
        <v>45969</v>
      </c>
      <c r="B231" s="2" t="inlineStr">
        <is>
          <t>SKU-040</t>
        </is>
      </c>
      <c r="C231" s="6" t="inlineStr">
        <is>
          <t>Giriş</t>
        </is>
      </c>
      <c r="D231" s="2" t="inlineStr">
        <is>
          <t>ALS-6198</t>
        </is>
      </c>
      <c r="E231" s="3" t="n">
        <v>9</v>
      </c>
      <c r="F231" s="4" t="n">
        <v>545</v>
      </c>
      <c r="G231" s="4">
        <f>IF($E231="","",$E231*$F231)</f>
        <v/>
      </c>
      <c r="H231" s="4">
        <f>IF($B231="","",$E231*VLOOKUP($B231,'Ürünler'!$A$2:$H$51,8,0))</f>
        <v/>
      </c>
      <c r="I231" s="2" t="inlineStr">
        <is>
          <t>Bursa Konfeksiyon</t>
        </is>
      </c>
    </row>
    <row r="232">
      <c r="A232" s="11" t="n">
        <v>45969</v>
      </c>
      <c r="B232" s="2" t="inlineStr">
        <is>
          <t>SKU-047</t>
        </is>
      </c>
      <c r="C232" s="6" t="inlineStr">
        <is>
          <t>Giriş</t>
        </is>
      </c>
      <c r="D232" s="2" t="inlineStr">
        <is>
          <t>ALS-3969</t>
        </is>
      </c>
      <c r="E232" s="3" t="n">
        <v>2</v>
      </c>
      <c r="F232" s="4" t="n">
        <v>88</v>
      </c>
      <c r="G232" s="4">
        <f>IF($E232="","",$E232*$F232)</f>
        <v/>
      </c>
      <c r="H232" s="4">
        <f>IF($B232="","",$E232*VLOOKUP($B232,'Ürünler'!$A$2:$H$51,8,0))</f>
        <v/>
      </c>
      <c r="I232" s="2" t="inlineStr">
        <is>
          <t>Denizli Ev Tekstil</t>
        </is>
      </c>
    </row>
    <row r="233">
      <c r="A233" s="11" t="n">
        <v>45969</v>
      </c>
      <c r="B233" s="2" t="inlineStr">
        <is>
          <t>SKU-049</t>
        </is>
      </c>
      <c r="C233" s="6" t="inlineStr">
        <is>
          <t>Giriş</t>
        </is>
      </c>
      <c r="D233" s="2" t="inlineStr">
        <is>
          <t>ALS-7839</t>
        </is>
      </c>
      <c r="E233" s="3" t="n">
        <v>5</v>
      </c>
      <c r="F233" s="4" t="n">
        <v>265</v>
      </c>
      <c r="G233" s="4">
        <f>IF($E233="","",$E233*$F233)</f>
        <v/>
      </c>
      <c r="H233" s="4">
        <f>IF($B233="","",$E233*VLOOKUP($B233,'Ürünler'!$A$2:$H$51,8,0))</f>
        <v/>
      </c>
      <c r="I233" s="2" t="inlineStr">
        <is>
          <t>Denizli Ev Tekstil</t>
        </is>
      </c>
    </row>
    <row r="234">
      <c r="A234" s="11" t="n">
        <v>45970</v>
      </c>
      <c r="B234" s="2" t="inlineStr">
        <is>
          <t>SKU-004</t>
        </is>
      </c>
      <c r="C234" s="6" t="inlineStr">
        <is>
          <t>Giriş</t>
        </is>
      </c>
      <c r="D234" s="2" t="inlineStr">
        <is>
          <t>ALS-3546</t>
        </is>
      </c>
      <c r="E234" s="3" t="n">
        <v>1</v>
      </c>
      <c r="F234" s="4" t="n">
        <v>132</v>
      </c>
      <c r="G234" s="4">
        <f>IF($E234="","",$E234*$F234)</f>
        <v/>
      </c>
      <c r="H234" s="4">
        <f>IF($B234="","",$E234*VLOOKUP($B234,'Ürünler'!$A$2:$H$51,8,0))</f>
        <v/>
      </c>
      <c r="I234" s="2" t="inlineStr">
        <is>
          <t>Anadolu Deri Ltd.</t>
        </is>
      </c>
    </row>
    <row r="235">
      <c r="A235" s="11" t="n">
        <v>45970</v>
      </c>
      <c r="B235" s="2" t="inlineStr">
        <is>
          <t>SKU-005</t>
        </is>
      </c>
      <c r="C235" s="6" t="inlineStr">
        <is>
          <t>Giriş</t>
        </is>
      </c>
      <c r="D235" s="2" t="inlineStr">
        <is>
          <t>ALS-7548</t>
        </is>
      </c>
      <c r="E235" s="3" t="n">
        <v>5</v>
      </c>
      <c r="F235" s="4" t="n">
        <v>132</v>
      </c>
      <c r="G235" s="4">
        <f>IF($E235="","",$E235*$F235)</f>
        <v/>
      </c>
      <c r="H235" s="4">
        <f>IF($B235="","",$E235*VLOOKUP($B235,'Ürünler'!$A$2:$H$51,8,0))</f>
        <v/>
      </c>
      <c r="I235" s="2" t="inlineStr">
        <is>
          <t>Denizli Ev Tekstil</t>
        </is>
      </c>
    </row>
    <row r="236">
      <c r="A236" s="11" t="n">
        <v>45970</v>
      </c>
      <c r="B236" s="2" t="inlineStr">
        <is>
          <t>SKU-013</t>
        </is>
      </c>
      <c r="C236" s="6" t="inlineStr">
        <is>
          <t>Giriş</t>
        </is>
      </c>
      <c r="D236" s="2" t="inlineStr">
        <is>
          <t>ALS-3024</t>
        </is>
      </c>
      <c r="E236" s="3" t="n">
        <v>1</v>
      </c>
      <c r="F236" s="4" t="n">
        <v>320</v>
      </c>
      <c r="G236" s="4">
        <f>IF($E236="","",$E236*$F236)</f>
        <v/>
      </c>
      <c r="H236" s="4">
        <f>IF($B236="","",$E236*VLOOKUP($B236,'Ürünler'!$A$2:$H$51,8,0))</f>
        <v/>
      </c>
      <c r="I236" s="2" t="inlineStr">
        <is>
          <t>İthalat Merkezi</t>
        </is>
      </c>
    </row>
    <row r="237">
      <c r="A237" s="11" t="n">
        <v>45970</v>
      </c>
      <c r="B237" s="2" t="inlineStr">
        <is>
          <t>SKU-036</t>
        </is>
      </c>
      <c r="C237" s="6" t="inlineStr">
        <is>
          <t>Giriş</t>
        </is>
      </c>
      <c r="D237" s="2" t="inlineStr">
        <is>
          <t>ALS-6353</t>
        </is>
      </c>
      <c r="E237" s="3" t="n">
        <v>4</v>
      </c>
      <c r="F237" s="4" t="n">
        <v>155</v>
      </c>
      <c r="G237" s="4">
        <f>IF($E237="","",$E237*$F237)</f>
        <v/>
      </c>
      <c r="H237" s="4">
        <f>IF($B237="","",$E237*VLOOKUP($B237,'Ürünler'!$A$2:$H$51,8,0))</f>
        <v/>
      </c>
      <c r="I237" s="2" t="inlineStr">
        <is>
          <t>İthalat Merkezi</t>
        </is>
      </c>
    </row>
    <row r="238">
      <c r="A238" s="11" t="n">
        <v>45970</v>
      </c>
      <c r="B238" s="2" t="inlineStr">
        <is>
          <t>SKU-039</t>
        </is>
      </c>
      <c r="C238" s="6" t="inlineStr">
        <is>
          <t>Giriş</t>
        </is>
      </c>
      <c r="D238" s="2" t="inlineStr">
        <is>
          <t>ALS-1319</t>
        </is>
      </c>
      <c r="E238" s="3" t="n">
        <v>8</v>
      </c>
      <c r="F238" s="4" t="n">
        <v>38</v>
      </c>
      <c r="G238" s="4">
        <f>IF($E238="","",$E238*$F238)</f>
        <v/>
      </c>
      <c r="H238" s="4">
        <f>IF($B238="","",$E238*VLOOKUP($B238,'Ürünler'!$A$2:$H$51,8,0))</f>
        <v/>
      </c>
      <c r="I238" s="2" t="inlineStr">
        <is>
          <t>İthalat Merkezi</t>
        </is>
      </c>
    </row>
    <row r="239">
      <c r="A239" s="11" t="n">
        <v>45970</v>
      </c>
      <c r="B239" s="2" t="inlineStr">
        <is>
          <t>SKU-050</t>
        </is>
      </c>
      <c r="C239" s="6" t="inlineStr">
        <is>
          <t>Giriş</t>
        </is>
      </c>
      <c r="D239" s="2" t="inlineStr">
        <is>
          <t>ALS-9798</t>
        </is>
      </c>
      <c r="E239" s="3" t="n">
        <v>5</v>
      </c>
      <c r="F239" s="4" t="n">
        <v>34</v>
      </c>
      <c r="G239" s="4">
        <f>IF($E239="","",$E239*$F239)</f>
        <v/>
      </c>
      <c r="H239" s="4">
        <f>IF($B239="","",$E239*VLOOKUP($B239,'Ürünler'!$A$2:$H$51,8,0))</f>
        <v/>
      </c>
      <c r="I239" s="2" t="inlineStr">
        <is>
          <t>İthalat Merkezi</t>
        </is>
      </c>
    </row>
    <row r="240">
      <c r="A240" s="11" t="n">
        <v>45971</v>
      </c>
      <c r="B240" s="2" t="inlineStr">
        <is>
          <t>SKU-024</t>
        </is>
      </c>
      <c r="C240" s="6" t="inlineStr">
        <is>
          <t>Giriş</t>
        </is>
      </c>
      <c r="D240" s="2" t="inlineStr">
        <is>
          <t>ALS-7229</t>
        </is>
      </c>
      <c r="E240" s="3" t="n">
        <v>2</v>
      </c>
      <c r="F240" s="4" t="n">
        <v>148</v>
      </c>
      <c r="G240" s="4">
        <f>IF($E240="","",$E240*$F240)</f>
        <v/>
      </c>
      <c r="H240" s="4">
        <f>IF($B240="","",$E240*VLOOKUP($B240,'Ürünler'!$A$2:$H$51,8,0))</f>
        <v/>
      </c>
      <c r="I240" s="2" t="inlineStr">
        <is>
          <t>Bursa Konfeksiyon</t>
        </is>
      </c>
    </row>
    <row r="241">
      <c r="A241" s="11" t="n">
        <v>45971</v>
      </c>
      <c r="B241" s="2" t="inlineStr">
        <is>
          <t>SKU-027</t>
        </is>
      </c>
      <c r="C241" s="6" t="inlineStr">
        <is>
          <t>Giriş</t>
        </is>
      </c>
      <c r="D241" s="2" t="inlineStr">
        <is>
          <t>ALS-6224</t>
        </is>
      </c>
      <c r="E241" s="3" t="n">
        <v>2</v>
      </c>
      <c r="F241" s="4" t="n">
        <v>620</v>
      </c>
      <c r="G241" s="4">
        <f>IF($E241="","",$E241*$F241)</f>
        <v/>
      </c>
      <c r="H241" s="4">
        <f>IF($B241="","",$E241*VLOOKUP($B241,'Ürünler'!$A$2:$H$51,8,0))</f>
        <v/>
      </c>
      <c r="I241" s="2" t="inlineStr">
        <is>
          <t>Denizli Ev Tekstil</t>
        </is>
      </c>
    </row>
    <row r="242">
      <c r="A242" s="11" t="n">
        <v>45971</v>
      </c>
      <c r="B242" s="2" t="inlineStr">
        <is>
          <t>SKU-030</t>
        </is>
      </c>
      <c r="C242" s="6" t="inlineStr">
        <is>
          <t>Giriş</t>
        </is>
      </c>
      <c r="D242" s="2" t="inlineStr">
        <is>
          <t>ALS-7499</t>
        </is>
      </c>
      <c r="E242" s="3" t="n">
        <v>3</v>
      </c>
      <c r="F242" s="4" t="n">
        <v>218</v>
      </c>
      <c r="G242" s="4">
        <f>IF($E242="","",$E242*$F242)</f>
        <v/>
      </c>
      <c r="H242" s="4">
        <f>IF($B242="","",$E242*VLOOKUP($B242,'Ürünler'!$A$2:$H$51,8,0))</f>
        <v/>
      </c>
      <c r="I242" s="2" t="inlineStr">
        <is>
          <t>Anadolu Deri Ltd.</t>
        </is>
      </c>
    </row>
    <row r="243">
      <c r="A243" s="11" t="n">
        <v>45971</v>
      </c>
      <c r="B243" s="2" t="inlineStr">
        <is>
          <t>SKU-032</t>
        </is>
      </c>
      <c r="C243" s="6" t="inlineStr">
        <is>
          <t>Giriş</t>
        </is>
      </c>
      <c r="D243" s="2" t="inlineStr">
        <is>
          <t>ALS-9199</t>
        </is>
      </c>
      <c r="E243" s="3" t="n">
        <v>4</v>
      </c>
      <c r="F243" s="4" t="n">
        <v>178</v>
      </c>
      <c r="G243" s="4">
        <f>IF($E243="","",$E243*$F243)</f>
        <v/>
      </c>
      <c r="H243" s="4">
        <f>IF($B243="","",$E243*VLOOKUP($B243,'Ürünler'!$A$2:$H$51,8,0))</f>
        <v/>
      </c>
      <c r="I243" s="2" t="inlineStr">
        <is>
          <t>Bursa Konfeksiyon</t>
        </is>
      </c>
    </row>
    <row r="244">
      <c r="A244" s="11" t="n">
        <v>45972</v>
      </c>
      <c r="B244" s="2" t="inlineStr">
        <is>
          <t>SKU-012</t>
        </is>
      </c>
      <c r="C244" s="6" t="inlineStr">
        <is>
          <t>Çıkış</t>
        </is>
      </c>
      <c r="D244" s="2" t="inlineStr">
        <is>
          <t>SAT-16028</t>
        </is>
      </c>
      <c r="E244" s="3" t="n">
        <v>4</v>
      </c>
      <c r="F244" s="4" t="n">
        <v>1750</v>
      </c>
      <c r="G244" s="4">
        <f>IF($E244="","",$E244*$F244)</f>
        <v/>
      </c>
      <c r="H244" s="4">
        <f>IF($B244="","",$E244*VLOOKUP($B244,'Ürünler'!$A$2:$H$51,8,0))</f>
        <v/>
      </c>
      <c r="I244" s="2" t="inlineStr">
        <is>
          <t>Online Sipariş</t>
        </is>
      </c>
    </row>
    <row r="245">
      <c r="A245" s="11" t="n">
        <v>45972</v>
      </c>
      <c r="B245" s="2" t="inlineStr">
        <is>
          <t>SKU-029</t>
        </is>
      </c>
      <c r="C245" s="6" t="inlineStr">
        <is>
          <t>Çıkış</t>
        </is>
      </c>
      <c r="D245" s="2" t="inlineStr">
        <is>
          <t>SAT-75826</t>
        </is>
      </c>
      <c r="E245" s="3" t="n">
        <v>3</v>
      </c>
      <c r="F245" s="4" t="n">
        <v>419</v>
      </c>
      <c r="G245" s="4">
        <f>IF($E245="","",$E245*$F245)</f>
        <v/>
      </c>
      <c r="H245" s="4">
        <f>IF($B245="","",$E245*VLOOKUP($B245,'Ürünler'!$A$2:$H$51,8,0))</f>
        <v/>
      </c>
      <c r="I245" s="2" t="inlineStr">
        <is>
          <t>Mağaza 2</t>
        </is>
      </c>
    </row>
    <row r="246">
      <c r="A246" s="11" t="n">
        <v>45972</v>
      </c>
      <c r="B246" s="2" t="inlineStr">
        <is>
          <t>SKU-030</t>
        </is>
      </c>
      <c r="C246" s="6" t="inlineStr">
        <is>
          <t>Çıkış</t>
        </is>
      </c>
      <c r="D246" s="2" t="inlineStr">
        <is>
          <t>SAT-93115</t>
        </is>
      </c>
      <c r="E246" s="3" t="n">
        <v>2</v>
      </c>
      <c r="F246" s="4" t="n">
        <v>419</v>
      </c>
      <c r="G246" s="4">
        <f>IF($E246="","",$E246*$F246)</f>
        <v/>
      </c>
      <c r="H246" s="4">
        <f>IF($B246="","",$E246*VLOOKUP($B246,'Ürünler'!$A$2:$H$51,8,0))</f>
        <v/>
      </c>
      <c r="I246" s="2" t="inlineStr">
        <is>
          <t>Online Sipariş</t>
        </is>
      </c>
    </row>
    <row r="247">
      <c r="A247" s="11" t="n">
        <v>45973</v>
      </c>
      <c r="B247" s="2" t="inlineStr">
        <is>
          <t>SKU-012</t>
        </is>
      </c>
      <c r="C247" s="6" t="inlineStr">
        <is>
          <t>Çıkış</t>
        </is>
      </c>
      <c r="D247" s="2" t="inlineStr">
        <is>
          <t>SAT-48452</t>
        </is>
      </c>
      <c r="E247" s="3" t="n">
        <v>8</v>
      </c>
      <c r="F247" s="4" t="n">
        <v>1750</v>
      </c>
      <c r="G247" s="4">
        <f>IF($E247="","",$E247*$F247)</f>
        <v/>
      </c>
      <c r="H247" s="4">
        <f>IF($B247="","",$E247*VLOOKUP($B247,'Ürünler'!$A$2:$H$51,8,0))</f>
        <v/>
      </c>
      <c r="I247" s="2" t="inlineStr">
        <is>
          <t>Online Sipariş</t>
        </is>
      </c>
    </row>
    <row r="248">
      <c r="A248" s="11" t="n">
        <v>45973</v>
      </c>
      <c r="B248" s="2" t="inlineStr">
        <is>
          <t>SKU-025</t>
        </is>
      </c>
      <c r="C248" s="6" t="inlineStr">
        <is>
          <t>Çıkış</t>
        </is>
      </c>
      <c r="D248" s="2" t="inlineStr">
        <is>
          <t>SAT-21725</t>
        </is>
      </c>
      <c r="E248" s="3" t="n">
        <v>3</v>
      </c>
      <c r="F248" s="4" t="n">
        <v>749</v>
      </c>
      <c r="G248" s="4">
        <f>IF($E248="","",$E248*$F248)</f>
        <v/>
      </c>
      <c r="H248" s="4">
        <f>IF($B248="","",$E248*VLOOKUP($B248,'Ürünler'!$A$2:$H$51,8,0))</f>
        <v/>
      </c>
      <c r="I248" s="2" t="inlineStr">
        <is>
          <t>Mağaza 2</t>
        </is>
      </c>
    </row>
    <row r="249">
      <c r="A249" s="11" t="n">
        <v>45973</v>
      </c>
      <c r="B249" s="2" t="inlineStr">
        <is>
          <t>SKU-037</t>
        </is>
      </c>
      <c r="C249" s="6" t="inlineStr">
        <is>
          <t>Çıkış</t>
        </is>
      </c>
      <c r="D249" s="2" t="inlineStr">
        <is>
          <t>SAT-62550</t>
        </is>
      </c>
      <c r="E249" s="3" t="n">
        <v>3</v>
      </c>
      <c r="F249" s="4" t="n">
        <v>549</v>
      </c>
      <c r="G249" s="4">
        <f>IF($E249="","",$E249*$F249)</f>
        <v/>
      </c>
      <c r="H249" s="4">
        <f>IF($B249="","",$E249*VLOOKUP($B249,'Ürünler'!$A$2:$H$51,8,0))</f>
        <v/>
      </c>
      <c r="I249" s="2" t="inlineStr">
        <is>
          <t>Perakende Satış</t>
        </is>
      </c>
    </row>
    <row r="250">
      <c r="A250" s="11" t="n">
        <v>45973</v>
      </c>
      <c r="B250" s="2" t="inlineStr">
        <is>
          <t>SKU-043</t>
        </is>
      </c>
      <c r="C250" s="6" t="inlineStr">
        <is>
          <t>Çıkış</t>
        </is>
      </c>
      <c r="D250" s="2" t="inlineStr">
        <is>
          <t>SAT-69827</t>
        </is>
      </c>
      <c r="E250" s="3" t="n">
        <v>1</v>
      </c>
      <c r="F250" s="4" t="n">
        <v>379</v>
      </c>
      <c r="G250" s="4">
        <f>IF($E250="","",$E250*$F250)</f>
        <v/>
      </c>
      <c r="H250" s="4">
        <f>IF($B250="","",$E250*VLOOKUP($B250,'Ürünler'!$A$2:$H$51,8,0))</f>
        <v/>
      </c>
      <c r="I250" s="2" t="inlineStr">
        <is>
          <t>Perakende Satış</t>
        </is>
      </c>
    </row>
    <row r="251">
      <c r="A251" s="11" t="n">
        <v>45974</v>
      </c>
      <c r="B251" s="2" t="inlineStr">
        <is>
          <t>SKU-042</t>
        </is>
      </c>
      <c r="C251" s="6" t="inlineStr">
        <is>
          <t>Çıkış</t>
        </is>
      </c>
      <c r="D251" s="2" t="inlineStr">
        <is>
          <t>SAT-60868</t>
        </is>
      </c>
      <c r="E251" s="3" t="n">
        <v>1</v>
      </c>
      <c r="F251" s="4" t="n">
        <v>619</v>
      </c>
      <c r="G251" s="4">
        <f>IF($E251="","",$E251*$F251)</f>
        <v/>
      </c>
      <c r="H251" s="4">
        <f>IF($B251="","",$E251*VLOOKUP($B251,'Ürünler'!$A$2:$H$51,8,0))</f>
        <v/>
      </c>
      <c r="I251" s="2" t="inlineStr">
        <is>
          <t>Toptan - Ankara</t>
        </is>
      </c>
    </row>
    <row r="252">
      <c r="A252" s="11" t="n">
        <v>45974</v>
      </c>
      <c r="B252" s="2" t="inlineStr">
        <is>
          <t>SKU-050</t>
        </is>
      </c>
      <c r="C252" s="6" t="inlineStr">
        <is>
          <t>Çıkış</t>
        </is>
      </c>
      <c r="D252" s="2" t="inlineStr">
        <is>
          <t>SAT-55796</t>
        </is>
      </c>
      <c r="E252" s="3" t="n">
        <v>3</v>
      </c>
      <c r="F252" s="4" t="n">
        <v>79</v>
      </c>
      <c r="G252" s="4">
        <f>IF($E252="","",$E252*$F252)</f>
        <v/>
      </c>
      <c r="H252" s="4">
        <f>IF($B252="","",$E252*VLOOKUP($B252,'Ürünler'!$A$2:$H$51,8,0))</f>
        <v/>
      </c>
      <c r="I252" s="2" t="inlineStr">
        <is>
          <t>Yılmaz Ticaret</t>
        </is>
      </c>
    </row>
    <row r="253">
      <c r="A253" s="11" t="n">
        <v>45975</v>
      </c>
      <c r="B253" s="2" t="inlineStr">
        <is>
          <t>SKU-018</t>
        </is>
      </c>
      <c r="C253" s="6" t="inlineStr">
        <is>
          <t>Çıkış</t>
        </is>
      </c>
      <c r="D253" s="2" t="inlineStr">
        <is>
          <t>SAT-76543</t>
        </is>
      </c>
      <c r="E253" s="3" t="n">
        <v>2</v>
      </c>
      <c r="F253" s="4" t="n">
        <v>139</v>
      </c>
      <c r="G253" s="4">
        <f>IF($E253="","",$E253*$F253)</f>
        <v/>
      </c>
      <c r="H253" s="4">
        <f>IF($B253="","",$E253*VLOOKUP($B253,'Ürünler'!$A$2:$H$51,8,0))</f>
        <v/>
      </c>
      <c r="I253" s="2" t="inlineStr">
        <is>
          <t>Toptan - Ankara</t>
        </is>
      </c>
    </row>
    <row r="254">
      <c r="A254" s="11" t="n">
        <v>45975</v>
      </c>
      <c r="B254" s="2" t="inlineStr">
        <is>
          <t>SKU-031</t>
        </is>
      </c>
      <c r="C254" s="6" t="inlineStr">
        <is>
          <t>Çıkış</t>
        </is>
      </c>
      <c r="D254" s="2" t="inlineStr">
        <is>
          <t>SAT-27758</t>
        </is>
      </c>
      <c r="E254" s="3" t="n">
        <v>3</v>
      </c>
      <c r="F254" s="4" t="n">
        <v>339</v>
      </c>
      <c r="G254" s="4">
        <f>IF($E254="","",$E254*$F254)</f>
        <v/>
      </c>
      <c r="H254" s="4">
        <f>IF($B254="","",$E254*VLOOKUP($B254,'Ürünler'!$A$2:$H$51,8,0))</f>
        <v/>
      </c>
      <c r="I254" s="2" t="inlineStr">
        <is>
          <t>Online Sipariş</t>
        </is>
      </c>
    </row>
    <row r="255">
      <c r="A255" s="11" t="n">
        <v>45975</v>
      </c>
      <c r="B255" s="2" t="inlineStr">
        <is>
          <t>SKU-038</t>
        </is>
      </c>
      <c r="C255" s="6" t="inlineStr">
        <is>
          <t>Çıkış</t>
        </is>
      </c>
      <c r="D255" s="2" t="inlineStr">
        <is>
          <t>SAT-21851</t>
        </is>
      </c>
      <c r="E255" s="3" t="n">
        <v>2</v>
      </c>
      <c r="F255" s="4" t="n">
        <v>229</v>
      </c>
      <c r="G255" s="4">
        <f>IF($E255="","",$E255*$F255)</f>
        <v/>
      </c>
      <c r="H255" s="4">
        <f>IF($B255="","",$E255*VLOOKUP($B255,'Ürünler'!$A$2:$H$51,8,0))</f>
        <v/>
      </c>
      <c r="I255" s="2" t="inlineStr">
        <is>
          <t>Yılmaz Ticaret</t>
        </is>
      </c>
    </row>
    <row r="256">
      <c r="A256" s="11" t="n">
        <v>45976</v>
      </c>
      <c r="B256" s="2" t="inlineStr">
        <is>
          <t>SKU-007</t>
        </is>
      </c>
      <c r="C256" s="6" t="inlineStr">
        <is>
          <t>Çıkış</t>
        </is>
      </c>
      <c r="D256" s="2" t="inlineStr">
        <is>
          <t>SAT-91560</t>
        </is>
      </c>
      <c r="E256" s="3" t="n">
        <v>5</v>
      </c>
      <c r="F256" s="4" t="n">
        <v>449</v>
      </c>
      <c r="G256" s="4">
        <f>IF($E256="","",$E256*$F256)</f>
        <v/>
      </c>
      <c r="H256" s="4">
        <f>IF($B256="","",$E256*VLOOKUP($B256,'Ürünler'!$A$2:$H$51,8,0))</f>
        <v/>
      </c>
      <c r="I256" s="2" t="inlineStr">
        <is>
          <t>Toptan - Ankara</t>
        </is>
      </c>
    </row>
    <row r="257">
      <c r="A257" s="11" t="n">
        <v>45977</v>
      </c>
      <c r="B257" s="2" t="inlineStr">
        <is>
          <t>SKU-014</t>
        </is>
      </c>
      <c r="C257" s="6" t="inlineStr">
        <is>
          <t>Çıkış</t>
        </is>
      </c>
      <c r="D257" s="2" t="inlineStr">
        <is>
          <t>SAT-24408</t>
        </is>
      </c>
      <c r="E257" s="3" t="n">
        <v>1</v>
      </c>
      <c r="F257" s="4" t="n">
        <v>999</v>
      </c>
      <c r="G257" s="4">
        <f>IF($E257="","",$E257*$F257)</f>
        <v/>
      </c>
      <c r="H257" s="4">
        <f>IF($B257="","",$E257*VLOOKUP($B257,'Ürünler'!$A$2:$H$51,8,0))</f>
        <v/>
      </c>
      <c r="I257" s="2" t="inlineStr">
        <is>
          <t>Mağaza 2</t>
        </is>
      </c>
    </row>
    <row r="258">
      <c r="A258" s="11" t="n">
        <v>45977</v>
      </c>
      <c r="B258" s="2" t="inlineStr">
        <is>
          <t>SKU-021</t>
        </is>
      </c>
      <c r="C258" s="6" t="inlineStr">
        <is>
          <t>Çıkış</t>
        </is>
      </c>
      <c r="D258" s="2" t="inlineStr">
        <is>
          <t>SAT-75410</t>
        </is>
      </c>
      <c r="E258" s="3" t="n">
        <v>3</v>
      </c>
      <c r="F258" s="4" t="n">
        <v>329</v>
      </c>
      <c r="G258" s="4">
        <f>IF($E258="","",$E258*$F258)</f>
        <v/>
      </c>
      <c r="H258" s="4">
        <f>IF($B258="","",$E258*VLOOKUP($B258,'Ürünler'!$A$2:$H$51,8,0))</f>
        <v/>
      </c>
      <c r="I258" s="2" t="inlineStr">
        <is>
          <t>Toptan - Ankara</t>
        </is>
      </c>
    </row>
    <row r="259">
      <c r="A259" s="11" t="n">
        <v>45978</v>
      </c>
      <c r="B259" s="2" t="inlineStr">
        <is>
          <t>SKU-016</t>
        </is>
      </c>
      <c r="C259" s="6" t="inlineStr">
        <is>
          <t>Çıkış</t>
        </is>
      </c>
      <c r="D259" s="2" t="inlineStr">
        <is>
          <t>SAT-27987</t>
        </is>
      </c>
      <c r="E259" s="3" t="n">
        <v>3</v>
      </c>
      <c r="F259" s="4" t="n">
        <v>999</v>
      </c>
      <c r="G259" s="4">
        <f>IF($E259="","",$E259*$F259)</f>
        <v/>
      </c>
      <c r="H259" s="4">
        <f>IF($B259="","",$E259*VLOOKUP($B259,'Ürünler'!$A$2:$H$51,8,0))</f>
        <v/>
      </c>
      <c r="I259" s="2" t="inlineStr">
        <is>
          <t>Online Sipariş</t>
        </is>
      </c>
    </row>
    <row r="260">
      <c r="A260" s="11" t="n">
        <v>45979</v>
      </c>
      <c r="B260" s="2" t="inlineStr">
        <is>
          <t>SKU-006</t>
        </is>
      </c>
      <c r="C260" s="6" t="inlineStr">
        <is>
          <t>Çıkış</t>
        </is>
      </c>
      <c r="D260" s="2" t="inlineStr">
        <is>
          <t>SAT-29342</t>
        </is>
      </c>
      <c r="E260" s="3" t="n">
        <v>2</v>
      </c>
      <c r="F260" s="4" t="n">
        <v>449</v>
      </c>
      <c r="G260" s="4">
        <f>IF($E260="","",$E260*$F260)</f>
        <v/>
      </c>
      <c r="H260" s="4">
        <f>IF($B260="","",$E260*VLOOKUP($B260,'Ürünler'!$A$2:$H$51,8,0))</f>
        <v/>
      </c>
      <c r="I260" s="2" t="inlineStr">
        <is>
          <t>Mağaza 2</t>
        </is>
      </c>
    </row>
    <row r="261">
      <c r="A261" s="11" t="n">
        <v>45979</v>
      </c>
      <c r="B261" s="2" t="inlineStr">
        <is>
          <t>SKU-024</t>
        </is>
      </c>
      <c r="C261" s="6" t="inlineStr">
        <is>
          <t>Çıkış</t>
        </is>
      </c>
      <c r="D261" s="2" t="inlineStr">
        <is>
          <t>SAT-14138</t>
        </is>
      </c>
      <c r="E261" s="3" t="n">
        <v>1</v>
      </c>
      <c r="F261" s="4" t="n">
        <v>289</v>
      </c>
      <c r="G261" s="4">
        <f>IF($E261="","",$E261*$F261)</f>
        <v/>
      </c>
      <c r="H261" s="4">
        <f>IF($B261="","",$E261*VLOOKUP($B261,'Ürünler'!$A$2:$H$51,8,0))</f>
        <v/>
      </c>
      <c r="I261" s="2" t="inlineStr">
        <is>
          <t>Toptan - Ankara</t>
        </is>
      </c>
    </row>
    <row r="262">
      <c r="A262" s="11" t="n">
        <v>45980</v>
      </c>
      <c r="B262" s="2" t="inlineStr">
        <is>
          <t>SKU-019</t>
        </is>
      </c>
      <c r="C262" s="6" t="inlineStr">
        <is>
          <t>Çıkış</t>
        </is>
      </c>
      <c r="D262" s="2" t="inlineStr">
        <is>
          <t>SAT-38266</t>
        </is>
      </c>
      <c r="E262" s="3" t="n">
        <v>3</v>
      </c>
      <c r="F262" s="4" t="n">
        <v>89</v>
      </c>
      <c r="G262" s="4">
        <f>IF($E262="","",$E262*$F262)</f>
        <v/>
      </c>
      <c r="H262" s="4">
        <f>IF($B262="","",$E262*VLOOKUP($B262,'Ürünler'!$A$2:$H$51,8,0))</f>
        <v/>
      </c>
      <c r="I262" s="2" t="inlineStr">
        <is>
          <t>Yılmaz Ticaret</t>
        </is>
      </c>
    </row>
    <row r="263">
      <c r="A263" s="11" t="n">
        <v>45981</v>
      </c>
      <c r="B263" s="2" t="inlineStr">
        <is>
          <t>SKU-003</t>
        </is>
      </c>
      <c r="C263" s="6" t="inlineStr">
        <is>
          <t>Çıkış</t>
        </is>
      </c>
      <c r="D263" s="2" t="inlineStr">
        <is>
          <t>SAT-65444</t>
        </is>
      </c>
      <c r="E263" s="3" t="n">
        <v>2</v>
      </c>
      <c r="F263" s="4" t="n">
        <v>149</v>
      </c>
      <c r="G263" s="4">
        <f>IF($E263="","",$E263*$F263)</f>
        <v/>
      </c>
      <c r="H263" s="4">
        <f>IF($B263="","",$E263*VLOOKUP($B263,'Ürünler'!$A$2:$H$51,8,0))</f>
        <v/>
      </c>
      <c r="I263" s="2" t="inlineStr">
        <is>
          <t>Mağaza 2</t>
        </is>
      </c>
    </row>
    <row r="264">
      <c r="A264" s="11" t="n">
        <v>45981</v>
      </c>
      <c r="B264" s="2" t="inlineStr">
        <is>
          <t>SKU-004</t>
        </is>
      </c>
      <c r="C264" s="6" t="inlineStr">
        <is>
          <t>Çıkış</t>
        </is>
      </c>
      <c r="D264" s="2" t="inlineStr">
        <is>
          <t>SAT-89276</t>
        </is>
      </c>
      <c r="E264" s="3" t="n">
        <v>1</v>
      </c>
      <c r="F264" s="4" t="n">
        <v>249</v>
      </c>
      <c r="G264" s="4">
        <f>IF($E264="","",$E264*$F264)</f>
        <v/>
      </c>
      <c r="H264" s="4">
        <f>IF($B264="","",$E264*VLOOKUP($B264,'Ürünler'!$A$2:$H$51,8,0))</f>
        <v/>
      </c>
      <c r="I264" s="2" t="inlineStr">
        <is>
          <t>Yılmaz Ticaret</t>
        </is>
      </c>
    </row>
    <row r="265">
      <c r="A265" s="11" t="n">
        <v>45981</v>
      </c>
      <c r="B265" s="2" t="inlineStr">
        <is>
          <t>SKU-009</t>
        </is>
      </c>
      <c r="C265" s="6" t="inlineStr">
        <is>
          <t>Çıkış</t>
        </is>
      </c>
      <c r="D265" s="2" t="inlineStr">
        <is>
          <t>SAT-26551</t>
        </is>
      </c>
      <c r="E265" s="3" t="n">
        <v>2</v>
      </c>
      <c r="F265" s="4" t="n">
        <v>359</v>
      </c>
      <c r="G265" s="4">
        <f>IF($E265="","",$E265*$F265)</f>
        <v/>
      </c>
      <c r="H265" s="4">
        <f>IF($B265="","",$E265*VLOOKUP($B265,'Ürünler'!$A$2:$H$51,8,0))</f>
        <v/>
      </c>
      <c r="I265" s="2" t="inlineStr">
        <is>
          <t>Mağaza 2</t>
        </is>
      </c>
    </row>
    <row r="266">
      <c r="A266" s="11" t="n">
        <v>45981</v>
      </c>
      <c r="B266" s="2" t="inlineStr">
        <is>
          <t>SKU-011</t>
        </is>
      </c>
      <c r="C266" s="6" t="inlineStr">
        <is>
          <t>Çıkış</t>
        </is>
      </c>
      <c r="D266" s="2" t="inlineStr">
        <is>
          <t>SAT-76698</t>
        </is>
      </c>
      <c r="E266" s="3" t="n">
        <v>1</v>
      </c>
      <c r="F266" s="4" t="n">
        <v>1690</v>
      </c>
      <c r="G266" s="4">
        <f>IF($E266="","",$E266*$F266)</f>
        <v/>
      </c>
      <c r="H266" s="4">
        <f>IF($B266="","",$E266*VLOOKUP($B266,'Ürünler'!$A$2:$H$51,8,0))</f>
        <v/>
      </c>
      <c r="I266" s="2" t="inlineStr">
        <is>
          <t>Mağaza 2</t>
        </is>
      </c>
    </row>
    <row r="267">
      <c r="A267" s="11" t="n">
        <v>45981</v>
      </c>
      <c r="B267" s="2" t="inlineStr">
        <is>
          <t>SKU-017</t>
        </is>
      </c>
      <c r="C267" s="6" t="inlineStr">
        <is>
          <t>Çıkış</t>
        </is>
      </c>
      <c r="D267" s="2" t="inlineStr">
        <is>
          <t>SAT-70521</t>
        </is>
      </c>
      <c r="E267" s="3" t="n">
        <v>3</v>
      </c>
      <c r="F267" s="4" t="n">
        <v>2190</v>
      </c>
      <c r="G267" s="4">
        <f>IF($E267="","",$E267*$F267)</f>
        <v/>
      </c>
      <c r="H267" s="4">
        <f>IF($B267="","",$E267*VLOOKUP($B267,'Ürünler'!$A$2:$H$51,8,0))</f>
        <v/>
      </c>
      <c r="I267" s="2" t="inlineStr">
        <is>
          <t>Toptan - Kayseri</t>
        </is>
      </c>
    </row>
    <row r="268">
      <c r="A268" s="11" t="n">
        <v>45981</v>
      </c>
      <c r="B268" s="2" t="inlineStr">
        <is>
          <t>SKU-044</t>
        </is>
      </c>
      <c r="C268" s="6" t="inlineStr">
        <is>
          <t>Çıkış</t>
        </is>
      </c>
      <c r="D268" s="2" t="inlineStr">
        <is>
          <t>SAT-44003</t>
        </is>
      </c>
      <c r="E268" s="3" t="n">
        <v>1</v>
      </c>
      <c r="F268" s="4" t="n">
        <v>519</v>
      </c>
      <c r="G268" s="4">
        <f>IF($E268="","",$E268*$F268)</f>
        <v/>
      </c>
      <c r="H268" s="4">
        <f>IF($B268="","",$E268*VLOOKUP($B268,'Ürünler'!$A$2:$H$51,8,0))</f>
        <v/>
      </c>
      <c r="I268" s="2" t="inlineStr">
        <is>
          <t>Toptan - Kayseri</t>
        </is>
      </c>
    </row>
    <row r="269">
      <c r="A269" s="11" t="n">
        <v>45981</v>
      </c>
      <c r="B269" s="2" t="inlineStr">
        <is>
          <t>SKU-049</t>
        </is>
      </c>
      <c r="C269" s="6" t="inlineStr">
        <is>
          <t>Çıkış</t>
        </is>
      </c>
      <c r="D269" s="2" t="inlineStr">
        <is>
          <t>SAT-65363</t>
        </is>
      </c>
      <c r="E269" s="3" t="n">
        <v>3</v>
      </c>
      <c r="F269" s="4" t="n">
        <v>519</v>
      </c>
      <c r="G269" s="4">
        <f>IF($E269="","",$E269*$F269)</f>
        <v/>
      </c>
      <c r="H269" s="4">
        <f>IF($B269="","",$E269*VLOOKUP($B269,'Ürünler'!$A$2:$H$51,8,0))</f>
        <v/>
      </c>
      <c r="I269" s="2" t="inlineStr">
        <is>
          <t>Perakende Satış</t>
        </is>
      </c>
    </row>
    <row r="270">
      <c r="A270" s="11" t="n">
        <v>45982</v>
      </c>
      <c r="B270" s="2" t="inlineStr">
        <is>
          <t>SKU-005</t>
        </is>
      </c>
      <c r="C270" s="6" t="inlineStr">
        <is>
          <t>Çıkış</t>
        </is>
      </c>
      <c r="D270" s="2" t="inlineStr">
        <is>
          <t>SAT-13617</t>
        </is>
      </c>
      <c r="E270" s="3" t="n">
        <v>3</v>
      </c>
      <c r="F270" s="4" t="n">
        <v>249</v>
      </c>
      <c r="G270" s="4">
        <f>IF($E270="","",$E270*$F270)</f>
        <v/>
      </c>
      <c r="H270" s="4">
        <f>IF($B270="","",$E270*VLOOKUP($B270,'Ürünler'!$A$2:$H$51,8,0))</f>
        <v/>
      </c>
      <c r="I270" s="2" t="inlineStr">
        <is>
          <t>Perakende Satış</t>
        </is>
      </c>
    </row>
    <row r="271">
      <c r="A271" s="11" t="n">
        <v>45982</v>
      </c>
      <c r="B271" s="2" t="inlineStr">
        <is>
          <t>SKU-048</t>
        </is>
      </c>
      <c r="C271" s="6" t="inlineStr">
        <is>
          <t>Çıkış</t>
        </is>
      </c>
      <c r="D271" s="2" t="inlineStr">
        <is>
          <t>SAT-56548</t>
        </is>
      </c>
      <c r="E271" s="3" t="n">
        <v>1</v>
      </c>
      <c r="F271" s="4" t="n">
        <v>459</v>
      </c>
      <c r="G271" s="4">
        <f>IF($E271="","",$E271*$F271)</f>
        <v/>
      </c>
      <c r="H271" s="4">
        <f>IF($B271="","",$E271*VLOOKUP($B271,'Ürünler'!$A$2:$H$51,8,0))</f>
        <v/>
      </c>
      <c r="I271" s="2" t="inlineStr">
        <is>
          <t>Mağaza 2</t>
        </is>
      </c>
    </row>
    <row r="272">
      <c r="A272" s="11" t="n">
        <v>45983</v>
      </c>
      <c r="B272" s="2" t="inlineStr">
        <is>
          <t>SKU-002</t>
        </is>
      </c>
      <c r="C272" s="6" t="inlineStr">
        <is>
          <t>Çıkış</t>
        </is>
      </c>
      <c r="D272" s="2" t="inlineStr">
        <is>
          <t>SAT-67422</t>
        </is>
      </c>
      <c r="E272" s="3" t="n">
        <v>2</v>
      </c>
      <c r="F272" s="4" t="n">
        <v>149</v>
      </c>
      <c r="G272" s="4">
        <f>IF($E272="","",$E272*$F272)</f>
        <v/>
      </c>
      <c r="H272" s="4">
        <f>IF($B272="","",$E272*VLOOKUP($B272,'Ürünler'!$A$2:$H$51,8,0))</f>
        <v/>
      </c>
      <c r="I272" s="2" t="inlineStr">
        <is>
          <t>Toptan - Ankara</t>
        </is>
      </c>
    </row>
    <row r="273">
      <c r="A273" s="11" t="n">
        <v>45983</v>
      </c>
      <c r="B273" s="2" t="inlineStr">
        <is>
          <t>SKU-013</t>
        </is>
      </c>
      <c r="C273" s="6" t="inlineStr">
        <is>
          <t>Çıkış</t>
        </is>
      </c>
      <c r="D273" s="2" t="inlineStr">
        <is>
          <t>SAT-98188</t>
        </is>
      </c>
      <c r="E273" s="3" t="n">
        <v>1</v>
      </c>
      <c r="F273" s="4" t="n">
        <v>599</v>
      </c>
      <c r="G273" s="4">
        <f>IF($E273="","",$E273*$F273)</f>
        <v/>
      </c>
      <c r="H273" s="4">
        <f>IF($B273="","",$E273*VLOOKUP($B273,'Ürünler'!$A$2:$H$51,8,0))</f>
        <v/>
      </c>
      <c r="I273" s="2" t="inlineStr">
        <is>
          <t>Mağaza 2</t>
        </is>
      </c>
    </row>
    <row r="274">
      <c r="A274" s="11" t="n">
        <v>45983</v>
      </c>
      <c r="B274" s="2" t="inlineStr">
        <is>
          <t>SKU-020</t>
        </is>
      </c>
      <c r="C274" s="6" t="inlineStr">
        <is>
          <t>Çıkış</t>
        </is>
      </c>
      <c r="D274" s="2" t="inlineStr">
        <is>
          <t>SAT-16265</t>
        </is>
      </c>
      <c r="E274" s="3" t="n">
        <v>1</v>
      </c>
      <c r="F274" s="4" t="n">
        <v>329</v>
      </c>
      <c r="G274" s="4">
        <f>IF($E274="","",$E274*$F274)</f>
        <v/>
      </c>
      <c r="H274" s="4">
        <f>IF($B274="","",$E274*VLOOKUP($B274,'Ürünler'!$A$2:$H$51,8,0))</f>
        <v/>
      </c>
      <c r="I274" s="2" t="inlineStr">
        <is>
          <t>Mağaza 2</t>
        </is>
      </c>
    </row>
    <row r="275">
      <c r="A275" s="11" t="n">
        <v>45983</v>
      </c>
      <c r="B275" s="2" t="inlineStr">
        <is>
          <t>SKU-032</t>
        </is>
      </c>
      <c r="C275" s="6" t="inlineStr">
        <is>
          <t>Çıkış</t>
        </is>
      </c>
      <c r="D275" s="2" t="inlineStr">
        <is>
          <t>SAT-13219</t>
        </is>
      </c>
      <c r="E275" s="3" t="n">
        <v>2</v>
      </c>
      <c r="F275" s="4" t="n">
        <v>339</v>
      </c>
      <c r="G275" s="4">
        <f>IF($E275="","",$E275*$F275)</f>
        <v/>
      </c>
      <c r="H275" s="4">
        <f>IF($B275="","",$E275*VLOOKUP($B275,'Ürünler'!$A$2:$H$51,8,0))</f>
        <v/>
      </c>
      <c r="I275" s="2" t="inlineStr">
        <is>
          <t>Toptan - Kayseri</t>
        </is>
      </c>
    </row>
    <row r="276">
      <c r="A276" s="11" t="n">
        <v>45983</v>
      </c>
      <c r="B276" s="2" t="inlineStr">
        <is>
          <t>SKU-039</t>
        </is>
      </c>
      <c r="C276" s="6" t="inlineStr">
        <is>
          <t>Çıkış</t>
        </is>
      </c>
      <c r="D276" s="2" t="inlineStr">
        <is>
          <t>SAT-72873</t>
        </is>
      </c>
      <c r="E276" s="3" t="n">
        <v>3</v>
      </c>
      <c r="F276" s="4" t="n">
        <v>79</v>
      </c>
      <c r="G276" s="4">
        <f>IF($E276="","",$E276*$F276)</f>
        <v/>
      </c>
      <c r="H276" s="4">
        <f>IF($B276="","",$E276*VLOOKUP($B276,'Ürünler'!$A$2:$H$51,8,0))</f>
        <v/>
      </c>
      <c r="I276" s="2" t="inlineStr">
        <is>
          <t>Toptan - Ankara</t>
        </is>
      </c>
    </row>
    <row r="277">
      <c r="A277" s="11" t="n">
        <v>45984</v>
      </c>
      <c r="B277" s="2" t="inlineStr">
        <is>
          <t>SKU-033</t>
        </is>
      </c>
      <c r="C277" s="6" t="inlineStr">
        <is>
          <t>Çıkış</t>
        </is>
      </c>
      <c r="D277" s="2" t="inlineStr">
        <is>
          <t>SAT-65448</t>
        </is>
      </c>
      <c r="E277" s="3" t="n">
        <v>3</v>
      </c>
      <c r="F277" s="4" t="n">
        <v>3290</v>
      </c>
      <c r="G277" s="4">
        <f>IF($E277="","",$E277*$F277)</f>
        <v/>
      </c>
      <c r="H277" s="4">
        <f>IF($B277="","",$E277*VLOOKUP($B277,'Ürünler'!$A$2:$H$51,8,0))</f>
        <v/>
      </c>
      <c r="I277" s="2" t="inlineStr">
        <is>
          <t>Yılmaz Ticaret</t>
        </is>
      </c>
    </row>
    <row r="278">
      <c r="A278" s="11" t="n">
        <v>45984</v>
      </c>
      <c r="B278" s="2" t="inlineStr">
        <is>
          <t>SKU-047</t>
        </is>
      </c>
      <c r="C278" s="6" t="inlineStr">
        <is>
          <t>Çıkış</t>
        </is>
      </c>
      <c r="D278" s="2" t="inlineStr">
        <is>
          <t>SAT-57002</t>
        </is>
      </c>
      <c r="E278" s="3" t="n">
        <v>2</v>
      </c>
      <c r="F278" s="4" t="n">
        <v>179</v>
      </c>
      <c r="G278" s="4">
        <f>IF($E278="","",$E278*$F278)</f>
        <v/>
      </c>
      <c r="H278" s="4">
        <f>IF($B278="","",$E278*VLOOKUP($B278,'Ürünler'!$A$2:$H$51,8,0))</f>
        <v/>
      </c>
      <c r="I278" s="2" t="inlineStr">
        <is>
          <t>Toptan - Ankara</t>
        </is>
      </c>
    </row>
    <row r="279">
      <c r="A279" s="11" t="n">
        <v>45985</v>
      </c>
      <c r="B279" s="2" t="inlineStr">
        <is>
          <t>SKU-035</t>
        </is>
      </c>
      <c r="C279" s="6" t="inlineStr">
        <is>
          <t>Çıkış</t>
        </is>
      </c>
      <c r="D279" s="2" t="inlineStr">
        <is>
          <t>SAT-90750</t>
        </is>
      </c>
      <c r="E279" s="3" t="n">
        <v>1</v>
      </c>
      <c r="F279" s="4" t="n">
        <v>299</v>
      </c>
      <c r="G279" s="4">
        <f>IF($E279="","",$E279*$F279)</f>
        <v/>
      </c>
      <c r="H279" s="4">
        <f>IF($B279="","",$E279*VLOOKUP($B279,'Ürünler'!$A$2:$H$51,8,0))</f>
        <v/>
      </c>
      <c r="I279" s="2" t="inlineStr">
        <is>
          <t>Mağaza 2</t>
        </is>
      </c>
    </row>
    <row r="280">
      <c r="A280" s="11" t="n">
        <v>45986</v>
      </c>
      <c r="B280" s="2" t="inlineStr">
        <is>
          <t>SKU-008</t>
        </is>
      </c>
      <c r="C280" s="6" t="inlineStr">
        <is>
          <t>Çıkış</t>
        </is>
      </c>
      <c r="D280" s="2" t="inlineStr">
        <is>
          <t>SAT-67091</t>
        </is>
      </c>
      <c r="E280" s="3" t="n">
        <v>1</v>
      </c>
      <c r="F280" s="4" t="n">
        <v>479</v>
      </c>
      <c r="G280" s="4">
        <f>IF($E280="","",$E280*$F280)</f>
        <v/>
      </c>
      <c r="H280" s="4">
        <f>IF($B280="","",$E280*VLOOKUP($B280,'Ürünler'!$A$2:$H$51,8,0))</f>
        <v/>
      </c>
      <c r="I280" s="2" t="inlineStr">
        <is>
          <t>Mağaza 2</t>
        </is>
      </c>
    </row>
    <row r="281">
      <c r="A281" s="11" t="n">
        <v>45986</v>
      </c>
      <c r="B281" s="2" t="inlineStr">
        <is>
          <t>SKU-026</t>
        </is>
      </c>
      <c r="C281" s="6" t="inlineStr">
        <is>
          <t>Çıkış</t>
        </is>
      </c>
      <c r="D281" s="2" t="inlineStr">
        <is>
          <t>SAT-98181</t>
        </is>
      </c>
      <c r="E281" s="3" t="n">
        <v>1</v>
      </c>
      <c r="F281" s="4" t="n">
        <v>569</v>
      </c>
      <c r="G281" s="4">
        <f>IF($E281="","",$E281*$F281)</f>
        <v/>
      </c>
      <c r="H281" s="4">
        <f>IF($B281="","",$E281*VLOOKUP($B281,'Ürünler'!$A$2:$H$51,8,0))</f>
        <v/>
      </c>
      <c r="I281" s="2" t="inlineStr">
        <is>
          <t>Online Sipariş</t>
        </is>
      </c>
    </row>
    <row r="282">
      <c r="A282" s="11" t="n">
        <v>45986</v>
      </c>
      <c r="B282" s="2" t="inlineStr">
        <is>
          <t>SKU-034</t>
        </is>
      </c>
      <c r="C282" s="6" t="inlineStr">
        <is>
          <t>Çıkış</t>
        </is>
      </c>
      <c r="D282" s="2" t="inlineStr">
        <is>
          <t>SAT-93209</t>
        </is>
      </c>
      <c r="E282" s="3" t="n">
        <v>4</v>
      </c>
      <c r="F282" s="4" t="n">
        <v>199</v>
      </c>
      <c r="G282" s="4">
        <f>IF($E282="","",$E282*$F282)</f>
        <v/>
      </c>
      <c r="H282" s="4">
        <f>IF($B282="","",$E282*VLOOKUP($B282,'Ürünler'!$A$2:$H$51,8,0))</f>
        <v/>
      </c>
      <c r="I282" s="2" t="inlineStr">
        <is>
          <t>Mağaza 2</t>
        </is>
      </c>
    </row>
    <row r="283">
      <c r="A283" s="11" t="n">
        <v>45987</v>
      </c>
      <c r="B283" s="2" t="inlineStr">
        <is>
          <t>SKU-023</t>
        </is>
      </c>
      <c r="C283" s="6" t="inlineStr">
        <is>
          <t>Çıkış</t>
        </is>
      </c>
      <c r="D283" s="2" t="inlineStr">
        <is>
          <t>SAT-47453</t>
        </is>
      </c>
      <c r="E283" s="3" t="n">
        <v>2</v>
      </c>
      <c r="F283" s="4" t="n">
        <v>149</v>
      </c>
      <c r="G283" s="4">
        <f>IF($E283="","",$E283*$F283)</f>
        <v/>
      </c>
      <c r="H283" s="4">
        <f>IF($B283="","",$E283*VLOOKUP($B283,'Ürünler'!$A$2:$H$51,8,0))</f>
        <v/>
      </c>
      <c r="I283" s="2" t="inlineStr">
        <is>
          <t>Toptan - Ankara</t>
        </is>
      </c>
    </row>
    <row r="284">
      <c r="A284" s="11" t="n">
        <v>45987</v>
      </c>
      <c r="B284" s="2" t="inlineStr">
        <is>
          <t>SKU-033</t>
        </is>
      </c>
      <c r="C284" s="6" t="inlineStr">
        <is>
          <t>Çıkış</t>
        </is>
      </c>
      <c r="D284" s="2" t="inlineStr">
        <is>
          <t>SAT-93296</t>
        </is>
      </c>
      <c r="E284" s="3" t="n">
        <v>13</v>
      </c>
      <c r="F284" s="4" t="n">
        <v>3290</v>
      </c>
      <c r="G284" s="4">
        <f>IF($E284="","",$E284*$F284)</f>
        <v/>
      </c>
      <c r="H284" s="4">
        <f>IF($B284="","",$E284*VLOOKUP($B284,'Ürünler'!$A$2:$H$51,8,0))</f>
        <v/>
      </c>
      <c r="I284" s="2" t="inlineStr">
        <is>
          <t>Toptan - Ankara</t>
        </is>
      </c>
    </row>
    <row r="285">
      <c r="A285" s="11" t="n">
        <v>45987</v>
      </c>
      <c r="B285" s="2" t="inlineStr">
        <is>
          <t>SKU-045</t>
        </is>
      </c>
      <c r="C285" s="6" t="inlineStr">
        <is>
          <t>Çıkış</t>
        </is>
      </c>
      <c r="D285" s="2" t="inlineStr">
        <is>
          <t>SAT-60242</t>
        </is>
      </c>
      <c r="E285" s="3" t="n">
        <v>1</v>
      </c>
      <c r="F285" s="4" t="n">
        <v>129</v>
      </c>
      <c r="G285" s="4">
        <f>IF($E285="","",$E285*$F285)</f>
        <v/>
      </c>
      <c r="H285" s="4">
        <f>IF($B285="","",$E285*VLOOKUP($B285,'Ürünler'!$A$2:$H$51,8,0))</f>
        <v/>
      </c>
      <c r="I285" s="2" t="inlineStr">
        <is>
          <t>Perakende Satış</t>
        </is>
      </c>
    </row>
    <row r="286">
      <c r="A286" s="11" t="n">
        <v>45988</v>
      </c>
      <c r="B286" s="2" t="inlineStr">
        <is>
          <t>SKU-010</t>
        </is>
      </c>
      <c r="C286" s="6" t="inlineStr">
        <is>
          <t>Çıkış</t>
        </is>
      </c>
      <c r="D286" s="2" t="inlineStr">
        <is>
          <t>SAT-80776</t>
        </is>
      </c>
      <c r="E286" s="3" t="n">
        <v>1</v>
      </c>
      <c r="F286" s="4" t="n">
        <v>359</v>
      </c>
      <c r="G286" s="4">
        <f>IF($E286="","",$E286*$F286)</f>
        <v/>
      </c>
      <c r="H286" s="4">
        <f>IF($B286="","",$E286*VLOOKUP($B286,'Ürünler'!$A$2:$H$51,8,0))</f>
        <v/>
      </c>
      <c r="I286" s="2" t="inlineStr">
        <is>
          <t>Toptan - Kayseri</t>
        </is>
      </c>
    </row>
    <row r="287">
      <c r="A287" s="11" t="n">
        <v>45988</v>
      </c>
      <c r="B287" s="2" t="inlineStr">
        <is>
          <t>SKU-022</t>
        </is>
      </c>
      <c r="C287" s="6" t="inlineStr">
        <is>
          <t>Çıkış</t>
        </is>
      </c>
      <c r="D287" s="2" t="inlineStr">
        <is>
          <t>SAT-94015</t>
        </is>
      </c>
      <c r="E287" s="3" t="n">
        <v>3</v>
      </c>
      <c r="F287" s="4" t="n">
        <v>119</v>
      </c>
      <c r="G287" s="4">
        <f>IF($E287="","",$E287*$F287)</f>
        <v/>
      </c>
      <c r="H287" s="4">
        <f>IF($B287="","",$E287*VLOOKUP($B287,'Ürünler'!$A$2:$H$51,8,0))</f>
        <v/>
      </c>
      <c r="I287" s="2" t="inlineStr">
        <is>
          <t>Yılmaz Ticaret</t>
        </is>
      </c>
    </row>
    <row r="288">
      <c r="A288" s="11" t="n">
        <v>45988</v>
      </c>
      <c r="B288" s="2" t="inlineStr">
        <is>
          <t>SKU-046</t>
        </is>
      </c>
      <c r="C288" s="6" t="inlineStr">
        <is>
          <t>Çıkış</t>
        </is>
      </c>
      <c r="D288" s="2" t="inlineStr">
        <is>
          <t>SAT-90962</t>
        </is>
      </c>
      <c r="E288" s="3" t="n">
        <v>1</v>
      </c>
      <c r="F288" s="4" t="n">
        <v>429</v>
      </c>
      <c r="G288" s="4">
        <f>IF($E288="","",$E288*$F288)</f>
        <v/>
      </c>
      <c r="H288" s="4">
        <f>IF($B288="","",$E288*VLOOKUP($B288,'Ürünler'!$A$2:$H$51,8,0))</f>
        <v/>
      </c>
      <c r="I288" s="2" t="inlineStr">
        <is>
          <t>Perakende Satış</t>
        </is>
      </c>
    </row>
    <row r="289">
      <c r="A289" s="11" t="n">
        <v>45989</v>
      </c>
      <c r="B289" s="2" t="inlineStr">
        <is>
          <t>SKU-001</t>
        </is>
      </c>
      <c r="C289" s="6" t="inlineStr">
        <is>
          <t>Çıkış</t>
        </is>
      </c>
      <c r="D289" s="2" t="inlineStr">
        <is>
          <t>SAT-44438</t>
        </is>
      </c>
      <c r="E289" s="3" t="n">
        <v>2</v>
      </c>
      <c r="F289" s="4" t="n">
        <v>149</v>
      </c>
      <c r="G289" s="4">
        <f>IF($E289="","",$E289*$F289)</f>
        <v/>
      </c>
      <c r="H289" s="4">
        <f>IF($B289="","",$E289*VLOOKUP($B289,'Ürünler'!$A$2:$H$51,8,0))</f>
        <v/>
      </c>
      <c r="I289" s="2" t="inlineStr">
        <is>
          <t>Mağaza 2</t>
        </is>
      </c>
    </row>
    <row r="290">
      <c r="A290" s="11" t="n">
        <v>45989</v>
      </c>
      <c r="B290" s="2" t="inlineStr">
        <is>
          <t>SKU-015</t>
        </is>
      </c>
      <c r="C290" s="6" t="inlineStr">
        <is>
          <t>Çıkış</t>
        </is>
      </c>
      <c r="D290" s="2" t="inlineStr">
        <is>
          <t>SAT-17861</t>
        </is>
      </c>
      <c r="E290" s="3" t="n">
        <v>6</v>
      </c>
      <c r="F290" s="4" t="n">
        <v>999</v>
      </c>
      <c r="G290" s="4">
        <f>IF($E290="","",$E290*$F290)</f>
        <v/>
      </c>
      <c r="H290" s="4">
        <f>IF($B290="","",$E290*VLOOKUP($B290,'Ürünler'!$A$2:$H$51,8,0))</f>
        <v/>
      </c>
      <c r="I290" s="2" t="inlineStr">
        <is>
          <t>Toptan - Ankara</t>
        </is>
      </c>
    </row>
    <row r="291">
      <c r="A291" s="11" t="n">
        <v>45989</v>
      </c>
      <c r="B291" s="2" t="inlineStr">
        <is>
          <t>SKU-028</t>
        </is>
      </c>
      <c r="C291" s="6" t="inlineStr">
        <is>
          <t>Çıkış</t>
        </is>
      </c>
      <c r="D291" s="2" t="inlineStr">
        <is>
          <t>SAT-95029</t>
        </is>
      </c>
      <c r="E291" s="3" t="n">
        <v>1</v>
      </c>
      <c r="F291" s="4" t="n">
        <v>2390</v>
      </c>
      <c r="G291" s="4">
        <f>IF($E291="","",$E291*$F291)</f>
        <v/>
      </c>
      <c r="H291" s="4">
        <f>IF($B291="","",$E291*VLOOKUP($B291,'Ürünler'!$A$2:$H$51,8,0))</f>
        <v/>
      </c>
      <c r="I291" s="2" t="inlineStr">
        <is>
          <t>Online Sipariş</t>
        </is>
      </c>
    </row>
    <row r="292">
      <c r="A292" s="11" t="n">
        <v>45989</v>
      </c>
      <c r="B292" s="2" t="inlineStr">
        <is>
          <t>SKU-040</t>
        </is>
      </c>
      <c r="C292" s="6" t="inlineStr">
        <is>
          <t>Çıkış</t>
        </is>
      </c>
      <c r="D292" s="2" t="inlineStr">
        <is>
          <t>SAT-90440</t>
        </is>
      </c>
      <c r="E292" s="3" t="n">
        <v>5</v>
      </c>
      <c r="F292" s="4" t="n">
        <v>1049</v>
      </c>
      <c r="G292" s="4">
        <f>IF($E292="","",$E292*$F292)</f>
        <v/>
      </c>
      <c r="H292" s="4">
        <f>IF($B292="","",$E292*VLOOKUP($B292,'Ürünler'!$A$2:$H$51,8,0))</f>
        <v/>
      </c>
      <c r="I292" s="2" t="inlineStr">
        <is>
          <t>Online Sipariş</t>
        </is>
      </c>
    </row>
    <row r="293">
      <c r="A293" s="11" t="n">
        <v>45989</v>
      </c>
      <c r="B293" s="2" t="inlineStr">
        <is>
          <t>SKU-041</t>
        </is>
      </c>
      <c r="C293" s="6" t="inlineStr">
        <is>
          <t>Çıkış</t>
        </is>
      </c>
      <c r="D293" s="2" t="inlineStr">
        <is>
          <t>SAT-80795</t>
        </is>
      </c>
      <c r="E293" s="3" t="n">
        <v>3</v>
      </c>
      <c r="F293" s="4" t="n">
        <v>159</v>
      </c>
      <c r="G293" s="4">
        <f>IF($E293="","",$E293*$F293)</f>
        <v/>
      </c>
      <c r="H293" s="4">
        <f>IF($B293="","",$E293*VLOOKUP($B293,'Ürünler'!$A$2:$H$51,8,0))</f>
        <v/>
      </c>
      <c r="I293" s="2" t="inlineStr">
        <is>
          <t>Online Sipariş</t>
        </is>
      </c>
    </row>
    <row r="294">
      <c r="A294" s="11" t="n">
        <v>45990</v>
      </c>
      <c r="B294" s="2" t="inlineStr">
        <is>
          <t>SKU-025</t>
        </is>
      </c>
      <c r="C294" s="6" t="inlineStr">
        <is>
          <t>Çıkış</t>
        </is>
      </c>
      <c r="D294" s="2" t="inlineStr">
        <is>
          <t>SAT-40437</t>
        </is>
      </c>
      <c r="E294" s="3" t="n">
        <v>11</v>
      </c>
      <c r="F294" s="4" t="n">
        <v>749</v>
      </c>
      <c r="G294" s="4">
        <f>IF($E294="","",$E294*$F294)</f>
        <v/>
      </c>
      <c r="H294" s="4">
        <f>IF($B294="","",$E294*VLOOKUP($B294,'Ürünler'!$A$2:$H$51,8,0))</f>
        <v/>
      </c>
      <c r="I294" s="2" t="inlineStr">
        <is>
          <t>Toptan - Ankara</t>
        </is>
      </c>
    </row>
    <row r="295">
      <c r="A295" s="11" t="n">
        <v>45990</v>
      </c>
      <c r="B295" s="2" t="inlineStr">
        <is>
          <t>SKU-036</t>
        </is>
      </c>
      <c r="C295" s="6" t="inlineStr">
        <is>
          <t>Çıkış</t>
        </is>
      </c>
      <c r="D295" s="2" t="inlineStr">
        <is>
          <t>SAT-93138</t>
        </is>
      </c>
      <c r="E295" s="3" t="n">
        <v>2</v>
      </c>
      <c r="F295" s="4" t="n">
        <v>299</v>
      </c>
      <c r="G295" s="4">
        <f>IF($E295="","",$E295*$F295)</f>
        <v/>
      </c>
      <c r="H295" s="4">
        <f>IF($B295="","",$E295*VLOOKUP($B295,'Ürünler'!$A$2:$H$51,8,0))</f>
        <v/>
      </c>
      <c r="I295" s="2" t="inlineStr">
        <is>
          <t>Mağaza 2</t>
        </is>
      </c>
    </row>
    <row r="296">
      <c r="A296" s="11" t="n">
        <v>45991</v>
      </c>
      <c r="B296" s="2" t="inlineStr">
        <is>
          <t>SKU-027</t>
        </is>
      </c>
      <c r="C296" s="6" t="inlineStr">
        <is>
          <t>Çıkış</t>
        </is>
      </c>
      <c r="D296" s="2" t="inlineStr">
        <is>
          <t>SAT-98150</t>
        </is>
      </c>
      <c r="E296" s="3" t="n">
        <v>1</v>
      </c>
      <c r="F296" s="4" t="n">
        <v>1249</v>
      </c>
      <c r="G296" s="4">
        <f>IF($E296="","",$E296*$F296)</f>
        <v/>
      </c>
      <c r="H296" s="4">
        <f>IF($B296="","",$E296*VLOOKUP($B296,'Ürünler'!$A$2:$H$51,8,0))</f>
        <v/>
      </c>
      <c r="I296" s="2" t="inlineStr">
        <is>
          <t>Online Sipariş</t>
        </is>
      </c>
    </row>
    <row r="297">
      <c r="A297" s="11" t="n">
        <v>45992</v>
      </c>
      <c r="B297" s="2" t="inlineStr">
        <is>
          <t>SKU-006</t>
        </is>
      </c>
      <c r="C297" s="6" t="inlineStr">
        <is>
          <t>Giriş</t>
        </is>
      </c>
      <c r="D297" s="2" t="inlineStr">
        <is>
          <t>ALS-2746</t>
        </is>
      </c>
      <c r="E297" s="3" t="n">
        <v>1</v>
      </c>
      <c r="F297" s="4" t="n">
        <v>245</v>
      </c>
      <c r="G297" s="4">
        <f>IF($E297="","",$E297*$F297)</f>
        <v/>
      </c>
      <c r="H297" s="4">
        <f>IF($B297="","",$E297*VLOOKUP($B297,'Ürünler'!$A$2:$H$51,8,0))</f>
        <v/>
      </c>
      <c r="I297" s="2" t="inlineStr">
        <is>
          <t>İthalat Merkezi</t>
        </is>
      </c>
    </row>
    <row r="298">
      <c r="A298" s="11" t="n">
        <v>45992</v>
      </c>
      <c r="B298" s="2" t="inlineStr">
        <is>
          <t>SKU-007</t>
        </is>
      </c>
      <c r="C298" s="6" t="inlineStr">
        <is>
          <t>Giriş</t>
        </is>
      </c>
      <c r="D298" s="2" t="inlineStr">
        <is>
          <t>ALS-7455</t>
        </is>
      </c>
      <c r="E298" s="3" t="n">
        <v>2</v>
      </c>
      <c r="F298" s="4" t="n">
        <v>245</v>
      </c>
      <c r="G298" s="4">
        <f>IF($E298="","",$E298*$F298)</f>
        <v/>
      </c>
      <c r="H298" s="4">
        <f>IF($B298="","",$E298*VLOOKUP($B298,'Ürünler'!$A$2:$H$51,8,0))</f>
        <v/>
      </c>
      <c r="I298" s="2" t="inlineStr">
        <is>
          <t>Denizli Ev Tekstil</t>
        </is>
      </c>
    </row>
    <row r="299">
      <c r="A299" s="11" t="n">
        <v>45992</v>
      </c>
      <c r="B299" s="2" t="inlineStr">
        <is>
          <t>SKU-017</t>
        </is>
      </c>
      <c r="C299" s="6" t="inlineStr">
        <is>
          <t>Giriş</t>
        </is>
      </c>
      <c r="D299" s="2" t="inlineStr">
        <is>
          <t>ALS-1932</t>
        </is>
      </c>
      <c r="E299" s="3" t="n">
        <v>2</v>
      </c>
      <c r="F299" s="4" t="n">
        <v>1150</v>
      </c>
      <c r="G299" s="4">
        <f>IF($E299="","",$E299*$F299)</f>
        <v/>
      </c>
      <c r="H299" s="4">
        <f>IF($B299="","",$E299*VLOOKUP($B299,'Ürünler'!$A$2:$H$51,8,0))</f>
        <v/>
      </c>
      <c r="I299" s="2" t="inlineStr">
        <is>
          <t>Anadolu Deri Ltd.</t>
        </is>
      </c>
    </row>
    <row r="300">
      <c r="A300" s="11" t="n">
        <v>45992</v>
      </c>
      <c r="B300" s="2" t="inlineStr">
        <is>
          <t>SKU-023</t>
        </is>
      </c>
      <c r="C300" s="6" t="inlineStr">
        <is>
          <t>Giriş</t>
        </is>
      </c>
      <c r="D300" s="2" t="inlineStr">
        <is>
          <t>ALS-2761</t>
        </is>
      </c>
      <c r="E300" s="3" t="n">
        <v>1</v>
      </c>
      <c r="F300" s="4" t="n">
        <v>72</v>
      </c>
      <c r="G300" s="4">
        <f>IF($E300="","",$E300*$F300)</f>
        <v/>
      </c>
      <c r="H300" s="4">
        <f>IF($B300="","",$E300*VLOOKUP($B300,'Ürünler'!$A$2:$H$51,8,0))</f>
        <v/>
      </c>
      <c r="I300" s="2" t="inlineStr">
        <is>
          <t>İthalat Merkezi</t>
        </is>
      </c>
    </row>
    <row r="301">
      <c r="A301" s="11" t="n">
        <v>45992</v>
      </c>
      <c r="B301" s="2" t="inlineStr">
        <is>
          <t>SKU-025</t>
        </is>
      </c>
      <c r="C301" s="6" t="inlineStr">
        <is>
          <t>Giriş</t>
        </is>
      </c>
      <c r="D301" s="2" t="inlineStr">
        <is>
          <t>ALS-3868</t>
        </is>
      </c>
      <c r="E301" s="3" t="n">
        <v>7</v>
      </c>
      <c r="F301" s="4" t="n">
        <v>385</v>
      </c>
      <c r="G301" s="4">
        <f>IF($E301="","",$E301*$F301)</f>
        <v/>
      </c>
      <c r="H301" s="4">
        <f>IF($B301="","",$E301*VLOOKUP($B301,'Ürünler'!$A$2:$H$51,8,0))</f>
        <v/>
      </c>
      <c r="I301" s="2" t="inlineStr">
        <is>
          <t>İthalat Merkezi</t>
        </is>
      </c>
    </row>
    <row r="302">
      <c r="A302" s="11" t="n">
        <v>45992</v>
      </c>
      <c r="B302" s="2" t="inlineStr">
        <is>
          <t>SKU-031</t>
        </is>
      </c>
      <c r="C302" s="6" t="inlineStr">
        <is>
          <t>Giriş</t>
        </is>
      </c>
      <c r="D302" s="2" t="inlineStr">
        <is>
          <t>ALS-7483</t>
        </is>
      </c>
      <c r="E302" s="3" t="n">
        <v>1</v>
      </c>
      <c r="F302" s="4" t="n">
        <v>178</v>
      </c>
      <c r="G302" s="4">
        <f>IF($E302="","",$E302*$F302)</f>
        <v/>
      </c>
      <c r="H302" s="4">
        <f>IF($B302="","",$E302*VLOOKUP($B302,'Ürünler'!$A$2:$H$51,8,0))</f>
        <v/>
      </c>
      <c r="I302" s="2" t="inlineStr">
        <is>
          <t>Anadolu Deri Ltd.</t>
        </is>
      </c>
    </row>
    <row r="303">
      <c r="A303" s="11" t="n">
        <v>45992</v>
      </c>
      <c r="B303" s="2" t="inlineStr">
        <is>
          <t>SKU-045</t>
        </is>
      </c>
      <c r="C303" s="6" t="inlineStr">
        <is>
          <t>Giriş</t>
        </is>
      </c>
      <c r="D303" s="2" t="inlineStr">
        <is>
          <t>ALS-9745</t>
        </is>
      </c>
      <c r="E303" s="3" t="n">
        <v>1</v>
      </c>
      <c r="F303" s="4" t="n">
        <v>62</v>
      </c>
      <c r="G303" s="4">
        <f>IF($E303="","",$E303*$F303)</f>
        <v/>
      </c>
      <c r="H303" s="4">
        <f>IF($B303="","",$E303*VLOOKUP($B303,'Ürünler'!$A$2:$H$51,8,0))</f>
        <v/>
      </c>
      <c r="I303" s="2" t="inlineStr">
        <is>
          <t>Bursa Konfeksiyon</t>
        </is>
      </c>
    </row>
    <row r="304">
      <c r="A304" s="11" t="n">
        <v>45992</v>
      </c>
      <c r="B304" s="2" t="inlineStr">
        <is>
          <t>SKU-047</t>
        </is>
      </c>
      <c r="C304" s="6" t="inlineStr">
        <is>
          <t>Giriş</t>
        </is>
      </c>
      <c r="D304" s="2" t="inlineStr">
        <is>
          <t>ALS-3140</t>
        </is>
      </c>
      <c r="E304" s="3" t="n">
        <v>1</v>
      </c>
      <c r="F304" s="4" t="n">
        <v>88</v>
      </c>
      <c r="G304" s="4">
        <f>IF($E304="","",$E304*$F304)</f>
        <v/>
      </c>
      <c r="H304" s="4">
        <f>IF($B304="","",$E304*VLOOKUP($B304,'Ürünler'!$A$2:$H$51,8,0))</f>
        <v/>
      </c>
      <c r="I304" s="2" t="inlineStr">
        <is>
          <t>İthalat Merkezi</t>
        </is>
      </c>
    </row>
    <row r="305">
      <c r="A305" s="11" t="n">
        <v>45993</v>
      </c>
      <c r="B305" s="2" t="inlineStr">
        <is>
          <t>SKU-024</t>
        </is>
      </c>
      <c r="C305" s="6" t="inlineStr">
        <is>
          <t>Giriş</t>
        </is>
      </c>
      <c r="D305" s="2" t="inlineStr">
        <is>
          <t>ALS-4125</t>
        </is>
      </c>
      <c r="E305" s="3" t="n">
        <v>1</v>
      </c>
      <c r="F305" s="4" t="n">
        <v>148</v>
      </c>
      <c r="G305" s="4">
        <f>IF($E305="","",$E305*$F305)</f>
        <v/>
      </c>
      <c r="H305" s="4">
        <f>IF($B305="","",$E305*VLOOKUP($B305,'Ürünler'!$A$2:$H$51,8,0))</f>
        <v/>
      </c>
      <c r="I305" s="2" t="inlineStr">
        <is>
          <t>Ege Tekstil A.Ş.</t>
        </is>
      </c>
    </row>
    <row r="306">
      <c r="A306" s="11" t="n">
        <v>45993</v>
      </c>
      <c r="B306" s="2" t="inlineStr">
        <is>
          <t>SKU-032</t>
        </is>
      </c>
      <c r="C306" s="6" t="inlineStr">
        <is>
          <t>Giriş</t>
        </is>
      </c>
      <c r="D306" s="2" t="inlineStr">
        <is>
          <t>ALS-5840</t>
        </is>
      </c>
      <c r="E306" s="3" t="n">
        <v>2</v>
      </c>
      <c r="F306" s="4" t="n">
        <v>178</v>
      </c>
      <c r="G306" s="4">
        <f>IF($E306="","",$E306*$F306)</f>
        <v/>
      </c>
      <c r="H306" s="4">
        <f>IF($B306="","",$E306*VLOOKUP($B306,'Ürünler'!$A$2:$H$51,8,0))</f>
        <v/>
      </c>
      <c r="I306" s="2" t="inlineStr">
        <is>
          <t>İthalat Merkezi</t>
        </is>
      </c>
    </row>
    <row r="307">
      <c r="A307" s="11" t="n">
        <v>45993</v>
      </c>
      <c r="B307" s="2" t="inlineStr">
        <is>
          <t>SKU-036</t>
        </is>
      </c>
      <c r="C307" s="6" t="inlineStr">
        <is>
          <t>Giriş</t>
        </is>
      </c>
      <c r="D307" s="2" t="inlineStr">
        <is>
          <t>ALS-6081</t>
        </is>
      </c>
      <c r="E307" s="3" t="n">
        <v>1</v>
      </c>
      <c r="F307" s="4" t="n">
        <v>155</v>
      </c>
      <c r="G307" s="4">
        <f>IF($E307="","",$E307*$F307)</f>
        <v/>
      </c>
      <c r="H307" s="4">
        <f>IF($B307="","",$E307*VLOOKUP($B307,'Ürünler'!$A$2:$H$51,8,0))</f>
        <v/>
      </c>
      <c r="I307" s="2" t="inlineStr">
        <is>
          <t>İthalat Merkezi</t>
        </is>
      </c>
    </row>
    <row r="308">
      <c r="A308" s="11" t="n">
        <v>45994</v>
      </c>
      <c r="B308" s="2" t="inlineStr">
        <is>
          <t>SKU-033</t>
        </is>
      </c>
      <c r="C308" s="6" t="inlineStr">
        <is>
          <t>Giriş</t>
        </is>
      </c>
      <c r="D308" s="2" t="inlineStr">
        <is>
          <t>ALS-3733</t>
        </is>
      </c>
      <c r="E308" s="3" t="n">
        <v>6</v>
      </c>
      <c r="F308" s="4" t="n">
        <v>1680</v>
      </c>
      <c r="G308" s="4">
        <f>IF($E308="","",$E308*$F308)</f>
        <v/>
      </c>
      <c r="H308" s="4">
        <f>IF($B308="","",$E308*VLOOKUP($B308,'Ürünler'!$A$2:$H$51,8,0))</f>
        <v/>
      </c>
      <c r="I308" s="2" t="inlineStr">
        <is>
          <t>İthalat Merkezi</t>
        </is>
      </c>
    </row>
    <row r="309">
      <c r="A309" s="11" t="n">
        <v>45995</v>
      </c>
      <c r="B309" s="2" t="inlineStr">
        <is>
          <t>SKU-040</t>
        </is>
      </c>
      <c r="C309" s="6" t="inlineStr">
        <is>
          <t>Giriş</t>
        </is>
      </c>
      <c r="D309" s="2" t="inlineStr">
        <is>
          <t>ALS-3872</t>
        </is>
      </c>
      <c r="E309" s="3" t="n">
        <v>3</v>
      </c>
      <c r="F309" s="4" t="n">
        <v>545</v>
      </c>
      <c r="G309" s="4">
        <f>IF($E309="","",$E309*$F309)</f>
        <v/>
      </c>
      <c r="H309" s="4">
        <f>IF($B309="","",$E309*VLOOKUP($B309,'Ürünler'!$A$2:$H$51,8,0))</f>
        <v/>
      </c>
      <c r="I309" s="2" t="inlineStr">
        <is>
          <t>İthalat Merkezi</t>
        </is>
      </c>
    </row>
    <row r="310">
      <c r="A310" s="11" t="n">
        <v>45995</v>
      </c>
      <c r="B310" s="2" t="inlineStr">
        <is>
          <t>SKU-050</t>
        </is>
      </c>
      <c r="C310" s="6" t="inlineStr">
        <is>
          <t>Giriş</t>
        </is>
      </c>
      <c r="D310" s="2" t="inlineStr">
        <is>
          <t>ALS-6437</t>
        </is>
      </c>
      <c r="E310" s="3" t="n">
        <v>2</v>
      </c>
      <c r="F310" s="4" t="n">
        <v>34</v>
      </c>
      <c r="G310" s="4">
        <f>IF($E310="","",$E310*$F310)</f>
        <v/>
      </c>
      <c r="H310" s="4">
        <f>IF($B310="","",$E310*VLOOKUP($B310,'Ürünler'!$A$2:$H$51,8,0))</f>
        <v/>
      </c>
      <c r="I310" s="2" t="inlineStr">
        <is>
          <t>Anadolu Deri Ltd.</t>
        </is>
      </c>
    </row>
    <row r="311">
      <c r="A311" s="11" t="n">
        <v>45996</v>
      </c>
      <c r="B311" s="2" t="inlineStr">
        <is>
          <t>SKU-005</t>
        </is>
      </c>
      <c r="C311" s="6" t="inlineStr">
        <is>
          <t>Giriş</t>
        </is>
      </c>
      <c r="D311" s="2" t="inlineStr">
        <is>
          <t>ALS-3925</t>
        </is>
      </c>
      <c r="E311" s="3" t="n">
        <v>1</v>
      </c>
      <c r="F311" s="4" t="n">
        <v>132</v>
      </c>
      <c r="G311" s="4">
        <f>IF($E311="","",$E311*$F311)</f>
        <v/>
      </c>
      <c r="H311" s="4">
        <f>IF($B311="","",$E311*VLOOKUP($B311,'Ürünler'!$A$2:$H$51,8,0))</f>
        <v/>
      </c>
      <c r="I311" s="2" t="inlineStr">
        <is>
          <t>Denizli Ev Tekstil</t>
        </is>
      </c>
    </row>
    <row r="312">
      <c r="A312" s="11" t="n">
        <v>45996</v>
      </c>
      <c r="B312" s="2" t="inlineStr">
        <is>
          <t>SKU-011</t>
        </is>
      </c>
      <c r="C312" s="6" t="inlineStr">
        <is>
          <t>Giriş</t>
        </is>
      </c>
      <c r="D312" s="2" t="inlineStr">
        <is>
          <t>ALS-7807</t>
        </is>
      </c>
      <c r="E312" s="3" t="n">
        <v>1</v>
      </c>
      <c r="F312" s="4" t="n">
        <v>890</v>
      </c>
      <c r="G312" s="4">
        <f>IF($E312="","",$E312*$F312)</f>
        <v/>
      </c>
      <c r="H312" s="4">
        <f>IF($B312="","",$E312*VLOOKUP($B312,'Ürünler'!$A$2:$H$51,8,0))</f>
        <v/>
      </c>
      <c r="I312" s="2" t="inlineStr">
        <is>
          <t>İthalat Merkezi</t>
        </is>
      </c>
    </row>
    <row r="313">
      <c r="A313" s="11" t="n">
        <v>45996</v>
      </c>
      <c r="B313" s="2" t="inlineStr">
        <is>
          <t>SKU-013</t>
        </is>
      </c>
      <c r="C313" s="6" t="inlineStr">
        <is>
          <t>Giriş</t>
        </is>
      </c>
      <c r="D313" s="2" t="inlineStr">
        <is>
          <t>ALS-7242</t>
        </is>
      </c>
      <c r="E313" s="3" t="n">
        <v>1</v>
      </c>
      <c r="F313" s="4" t="n">
        <v>320</v>
      </c>
      <c r="G313" s="4">
        <f>IF($E313="","",$E313*$F313)</f>
        <v/>
      </c>
      <c r="H313" s="4">
        <f>IF($B313="","",$E313*VLOOKUP($B313,'Ürünler'!$A$2:$H$51,8,0))</f>
        <v/>
      </c>
      <c r="I313" s="2" t="inlineStr">
        <is>
          <t>Anadolu Deri Ltd.</t>
        </is>
      </c>
    </row>
    <row r="314">
      <c r="A314" s="11" t="n">
        <v>45996</v>
      </c>
      <c r="B314" s="2" t="inlineStr">
        <is>
          <t>SKU-016</t>
        </is>
      </c>
      <c r="C314" s="6" t="inlineStr">
        <is>
          <t>Giriş</t>
        </is>
      </c>
      <c r="D314" s="2" t="inlineStr">
        <is>
          <t>ALS-6375</t>
        </is>
      </c>
      <c r="E314" s="3" t="n">
        <v>1</v>
      </c>
      <c r="F314" s="4" t="n">
        <v>540</v>
      </c>
      <c r="G314" s="4">
        <f>IF($E314="","",$E314*$F314)</f>
        <v/>
      </c>
      <c r="H314" s="4">
        <f>IF($B314="","",$E314*VLOOKUP($B314,'Ürünler'!$A$2:$H$51,8,0))</f>
        <v/>
      </c>
      <c r="I314" s="2" t="inlineStr">
        <is>
          <t>Ege Tekstil A.Ş.</t>
        </is>
      </c>
    </row>
    <row r="315">
      <c r="A315" s="11" t="n">
        <v>45996</v>
      </c>
      <c r="B315" s="2" t="inlineStr">
        <is>
          <t>SKU-028</t>
        </is>
      </c>
      <c r="C315" s="6" t="inlineStr">
        <is>
          <t>Giriş</t>
        </is>
      </c>
      <c r="D315" s="2" t="inlineStr">
        <is>
          <t>ALS-5285</t>
        </is>
      </c>
      <c r="E315" s="3" t="n">
        <v>1</v>
      </c>
      <c r="F315" s="4" t="n">
        <v>1240</v>
      </c>
      <c r="G315" s="4">
        <f>IF($E315="","",$E315*$F315)</f>
        <v/>
      </c>
      <c r="H315" s="4">
        <f>IF($B315="","",$E315*VLOOKUP($B315,'Ürünler'!$A$2:$H$51,8,0))</f>
        <v/>
      </c>
      <c r="I315" s="2" t="inlineStr">
        <is>
          <t>Anadolu Deri Ltd.</t>
        </is>
      </c>
    </row>
    <row r="316">
      <c r="A316" s="11" t="n">
        <v>45996</v>
      </c>
      <c r="B316" s="2" t="inlineStr">
        <is>
          <t>SKU-041</t>
        </is>
      </c>
      <c r="C316" s="6" t="inlineStr">
        <is>
          <t>Giriş</t>
        </is>
      </c>
      <c r="D316" s="2" t="inlineStr">
        <is>
          <t>ALS-5872</t>
        </is>
      </c>
      <c r="E316" s="3" t="n">
        <v>1</v>
      </c>
      <c r="F316" s="4" t="n">
        <v>78</v>
      </c>
      <c r="G316" s="4">
        <f>IF($E316="","",$E316*$F316)</f>
        <v/>
      </c>
      <c r="H316" s="4">
        <f>IF($B316="","",$E316*VLOOKUP($B316,'Ürünler'!$A$2:$H$51,8,0))</f>
        <v/>
      </c>
      <c r="I316" s="2" t="inlineStr">
        <is>
          <t>Bursa Konfeksiyon</t>
        </is>
      </c>
    </row>
    <row r="317">
      <c r="A317" s="11" t="n">
        <v>45996</v>
      </c>
      <c r="B317" s="2" t="inlineStr">
        <is>
          <t>SKU-046</t>
        </is>
      </c>
      <c r="C317" s="6" t="inlineStr">
        <is>
          <t>Giriş</t>
        </is>
      </c>
      <c r="D317" s="2" t="inlineStr">
        <is>
          <t>ALS-2867</t>
        </is>
      </c>
      <c r="E317" s="3" t="n">
        <v>1</v>
      </c>
      <c r="F317" s="4" t="n">
        <v>210</v>
      </c>
      <c r="G317" s="4">
        <f>IF($E317="","",$E317*$F317)</f>
        <v/>
      </c>
      <c r="H317" s="4">
        <f>IF($B317="","",$E317*VLOOKUP($B317,'Ürünler'!$A$2:$H$51,8,0))</f>
        <v/>
      </c>
      <c r="I317" s="2" t="inlineStr">
        <is>
          <t>Ege Tekstil A.Ş.</t>
        </is>
      </c>
    </row>
    <row r="318">
      <c r="A318" s="11" t="n">
        <v>45996</v>
      </c>
      <c r="B318" s="2" t="inlineStr">
        <is>
          <t>SKU-048</t>
        </is>
      </c>
      <c r="C318" s="6" t="inlineStr">
        <is>
          <t>Giriş</t>
        </is>
      </c>
      <c r="D318" s="2" t="inlineStr">
        <is>
          <t>ALS-9973</t>
        </is>
      </c>
      <c r="E318" s="3" t="n">
        <v>1</v>
      </c>
      <c r="F318" s="4" t="n">
        <v>235</v>
      </c>
      <c r="G318" s="4">
        <f>IF($E318="","",$E318*$F318)</f>
        <v/>
      </c>
      <c r="H318" s="4">
        <f>IF($B318="","",$E318*VLOOKUP($B318,'Ürünler'!$A$2:$H$51,8,0))</f>
        <v/>
      </c>
      <c r="I318" s="2" t="inlineStr">
        <is>
          <t>Denizli Ev Tekstil</t>
        </is>
      </c>
    </row>
    <row r="319">
      <c r="A319" s="11" t="n">
        <v>45997</v>
      </c>
      <c r="B319" s="2" t="inlineStr">
        <is>
          <t>SKU-004</t>
        </is>
      </c>
      <c r="C319" s="6" t="inlineStr">
        <is>
          <t>Giriş</t>
        </is>
      </c>
      <c r="D319" s="2" t="inlineStr">
        <is>
          <t>ALS-4335</t>
        </is>
      </c>
      <c r="E319" s="3" t="n">
        <v>1</v>
      </c>
      <c r="F319" s="4" t="n">
        <v>132</v>
      </c>
      <c r="G319" s="4">
        <f>IF($E319="","",$E319*$F319)</f>
        <v/>
      </c>
      <c r="H319" s="4">
        <f>IF($B319="","",$E319*VLOOKUP($B319,'Ürünler'!$A$2:$H$51,8,0))</f>
        <v/>
      </c>
      <c r="I319" s="2" t="inlineStr">
        <is>
          <t>Anadolu Deri Ltd.</t>
        </is>
      </c>
    </row>
    <row r="320">
      <c r="A320" s="11" t="n">
        <v>45997</v>
      </c>
      <c r="B320" s="2" t="inlineStr">
        <is>
          <t>SKU-012</t>
        </is>
      </c>
      <c r="C320" s="6" t="inlineStr">
        <is>
          <t>Giriş</t>
        </is>
      </c>
      <c r="D320" s="2" t="inlineStr">
        <is>
          <t>ALS-8056</t>
        </is>
      </c>
      <c r="E320" s="3" t="n">
        <v>3</v>
      </c>
      <c r="F320" s="4" t="n">
        <v>920</v>
      </c>
      <c r="G320" s="4">
        <f>IF($E320="","",$E320*$F320)</f>
        <v/>
      </c>
      <c r="H320" s="4">
        <f>IF($B320="","",$E320*VLOOKUP($B320,'Ürünler'!$A$2:$H$51,8,0))</f>
        <v/>
      </c>
      <c r="I320" s="2" t="inlineStr">
        <is>
          <t>Bursa Konfeksiyon</t>
        </is>
      </c>
    </row>
    <row r="321">
      <c r="A321" s="11" t="n">
        <v>45997</v>
      </c>
      <c r="B321" s="2" t="inlineStr">
        <is>
          <t>SKU-034</t>
        </is>
      </c>
      <c r="C321" s="6" t="inlineStr">
        <is>
          <t>Giriş</t>
        </is>
      </c>
      <c r="D321" s="2" t="inlineStr">
        <is>
          <t>ALS-2037</t>
        </is>
      </c>
      <c r="E321" s="3" t="n">
        <v>2</v>
      </c>
      <c r="F321" s="4" t="n">
        <v>96</v>
      </c>
      <c r="G321" s="4">
        <f>IF($E321="","",$E321*$F321)</f>
        <v/>
      </c>
      <c r="H321" s="4">
        <f>IF($B321="","",$E321*VLOOKUP($B321,'Ürünler'!$A$2:$H$51,8,0))</f>
        <v/>
      </c>
      <c r="I321" s="2" t="inlineStr">
        <is>
          <t>Denizli Ev Tekstil</t>
        </is>
      </c>
    </row>
    <row r="322">
      <c r="A322" s="11" t="n">
        <v>45997</v>
      </c>
      <c r="B322" s="2" t="inlineStr">
        <is>
          <t>SKU-043</t>
        </is>
      </c>
      <c r="C322" s="6" t="inlineStr">
        <is>
          <t>Giriş</t>
        </is>
      </c>
      <c r="D322" s="2" t="inlineStr">
        <is>
          <t>ALS-4262</t>
        </is>
      </c>
      <c r="E322" s="3" t="n">
        <v>1</v>
      </c>
      <c r="F322" s="4" t="n">
        <v>195</v>
      </c>
      <c r="G322" s="4">
        <f>IF($E322="","",$E322*$F322)</f>
        <v/>
      </c>
      <c r="H322" s="4">
        <f>IF($B322="","",$E322*VLOOKUP($B322,'Ürünler'!$A$2:$H$51,8,0))</f>
        <v/>
      </c>
      <c r="I322" s="2" t="inlineStr">
        <is>
          <t>Anadolu Deri Ltd.</t>
        </is>
      </c>
    </row>
    <row r="323">
      <c r="A323" s="11" t="n">
        <v>45998</v>
      </c>
      <c r="B323" s="2" t="inlineStr">
        <is>
          <t>SKU-021</t>
        </is>
      </c>
      <c r="C323" s="6" t="inlineStr">
        <is>
          <t>Giriş</t>
        </is>
      </c>
      <c r="D323" s="2" t="inlineStr">
        <is>
          <t>ALS-2929</t>
        </is>
      </c>
      <c r="E323" s="3" t="n">
        <v>3</v>
      </c>
      <c r="F323" s="4" t="n">
        <v>165</v>
      </c>
      <c r="G323" s="4">
        <f>IF($E323="","",$E323*$F323)</f>
        <v/>
      </c>
      <c r="H323" s="4">
        <f>IF($B323="","",$E323*VLOOKUP($B323,'Ürünler'!$A$2:$H$51,8,0))</f>
        <v/>
      </c>
      <c r="I323" s="2" t="inlineStr">
        <is>
          <t>Anadolu Deri Ltd.</t>
        </is>
      </c>
    </row>
    <row r="324">
      <c r="A324" s="11" t="n">
        <v>45998</v>
      </c>
      <c r="B324" s="2" t="inlineStr">
        <is>
          <t>SKU-029</t>
        </is>
      </c>
      <c r="C324" s="6" t="inlineStr">
        <is>
          <t>Giriş</t>
        </is>
      </c>
      <c r="D324" s="2" t="inlineStr">
        <is>
          <t>ALS-3937</t>
        </is>
      </c>
      <c r="E324" s="3" t="n">
        <v>3</v>
      </c>
      <c r="F324" s="4" t="n">
        <v>218</v>
      </c>
      <c r="G324" s="4">
        <f>IF($E324="","",$E324*$F324)</f>
        <v/>
      </c>
      <c r="H324" s="4">
        <f>IF($B324="","",$E324*VLOOKUP($B324,'Ürünler'!$A$2:$H$51,8,0))</f>
        <v/>
      </c>
      <c r="I324" s="2" t="inlineStr">
        <is>
          <t>Ege Tekstil A.Ş.</t>
        </is>
      </c>
    </row>
    <row r="325">
      <c r="A325" s="11" t="n">
        <v>45999</v>
      </c>
      <c r="B325" s="2" t="inlineStr">
        <is>
          <t>SKU-009</t>
        </is>
      </c>
      <c r="C325" s="6" t="inlineStr">
        <is>
          <t>Giriş</t>
        </is>
      </c>
      <c r="D325" s="2" t="inlineStr">
        <is>
          <t>ALS-2680</t>
        </is>
      </c>
      <c r="E325" s="3" t="n">
        <v>1</v>
      </c>
      <c r="F325" s="4" t="n">
        <v>198</v>
      </c>
      <c r="G325" s="4">
        <f>IF($E325="","",$E325*$F325)</f>
        <v/>
      </c>
      <c r="H325" s="4">
        <f>IF($B325="","",$E325*VLOOKUP($B325,'Ürünler'!$A$2:$H$51,8,0))</f>
        <v/>
      </c>
      <c r="I325" s="2" t="inlineStr">
        <is>
          <t>Ege Tekstil A.Ş.</t>
        </is>
      </c>
    </row>
    <row r="326">
      <c r="A326" s="11" t="n">
        <v>45999</v>
      </c>
      <c r="B326" s="2" t="inlineStr">
        <is>
          <t>SKU-030</t>
        </is>
      </c>
      <c r="C326" s="6" t="inlineStr">
        <is>
          <t>Giriş</t>
        </is>
      </c>
      <c r="D326" s="2" t="inlineStr">
        <is>
          <t>ALS-9038</t>
        </is>
      </c>
      <c r="E326" s="3" t="n">
        <v>1</v>
      </c>
      <c r="F326" s="4" t="n">
        <v>218</v>
      </c>
      <c r="G326" s="4">
        <f>IF($E326="","",$E326*$F326)</f>
        <v/>
      </c>
      <c r="H326" s="4">
        <f>IF($B326="","",$E326*VLOOKUP($B326,'Ürünler'!$A$2:$H$51,8,0))</f>
        <v/>
      </c>
      <c r="I326" s="2" t="inlineStr">
        <is>
          <t>Bursa Konfeksiyon</t>
        </is>
      </c>
    </row>
    <row r="327">
      <c r="A327" s="11" t="n">
        <v>45999</v>
      </c>
      <c r="B327" s="2" t="inlineStr">
        <is>
          <t>SKU-037</t>
        </is>
      </c>
      <c r="C327" s="6" t="inlineStr">
        <is>
          <t>Giriş</t>
        </is>
      </c>
      <c r="D327" s="2" t="inlineStr">
        <is>
          <t>ALS-5625</t>
        </is>
      </c>
      <c r="E327" s="3" t="n">
        <v>2</v>
      </c>
      <c r="F327" s="4" t="n">
        <v>285</v>
      </c>
      <c r="G327" s="4">
        <f>IF($E327="","",$E327*$F327)</f>
        <v/>
      </c>
      <c r="H327" s="4">
        <f>IF($B327="","",$E327*VLOOKUP($B327,'Ürünler'!$A$2:$H$51,8,0))</f>
        <v/>
      </c>
      <c r="I327" s="2" t="inlineStr">
        <is>
          <t>Anadolu Deri Ltd.</t>
        </is>
      </c>
    </row>
    <row r="328">
      <c r="A328" s="11" t="n">
        <v>45999</v>
      </c>
      <c r="B328" s="2" t="inlineStr">
        <is>
          <t>SKU-039</t>
        </is>
      </c>
      <c r="C328" s="6" t="inlineStr">
        <is>
          <t>Giriş</t>
        </is>
      </c>
      <c r="D328" s="2" t="inlineStr">
        <is>
          <t>ALS-6636</t>
        </is>
      </c>
      <c r="E328" s="3" t="n">
        <v>3</v>
      </c>
      <c r="F328" s="4" t="n">
        <v>38</v>
      </c>
      <c r="G328" s="4">
        <f>IF($E328="","",$E328*$F328)</f>
        <v/>
      </c>
      <c r="H328" s="4">
        <f>IF($B328="","",$E328*VLOOKUP($B328,'Ürünler'!$A$2:$H$51,8,0))</f>
        <v/>
      </c>
      <c r="I328" s="2" t="inlineStr">
        <is>
          <t>Denizli Ev Tekstil</t>
        </is>
      </c>
    </row>
    <row r="329">
      <c r="A329" s="11" t="n">
        <v>46000</v>
      </c>
      <c r="B329" s="2" t="inlineStr">
        <is>
          <t>SKU-015</t>
        </is>
      </c>
      <c r="C329" s="6" t="inlineStr">
        <is>
          <t>Giriş</t>
        </is>
      </c>
      <c r="D329" s="2" t="inlineStr">
        <is>
          <t>ALS-6400</t>
        </is>
      </c>
      <c r="E329" s="3" t="n">
        <v>3</v>
      </c>
      <c r="F329" s="4" t="n">
        <v>540</v>
      </c>
      <c r="G329" s="4">
        <f>IF($E329="","",$E329*$F329)</f>
        <v/>
      </c>
      <c r="H329" s="4">
        <f>IF($B329="","",$E329*VLOOKUP($B329,'Ürünler'!$A$2:$H$51,8,0))</f>
        <v/>
      </c>
      <c r="I329" s="2" t="inlineStr">
        <is>
          <t>Ege Tekstil A.Ş.</t>
        </is>
      </c>
    </row>
    <row r="330">
      <c r="A330" s="11" t="n">
        <v>46000</v>
      </c>
      <c r="B330" s="2" t="inlineStr">
        <is>
          <t>SKU-018</t>
        </is>
      </c>
      <c r="C330" s="6" t="inlineStr">
        <is>
          <t>Giriş</t>
        </is>
      </c>
      <c r="D330" s="2" t="inlineStr">
        <is>
          <t>ALS-1618</t>
        </is>
      </c>
      <c r="E330" s="3" t="n">
        <v>1</v>
      </c>
      <c r="F330" s="4" t="n">
        <v>68</v>
      </c>
      <c r="G330" s="4">
        <f>IF($E330="","",$E330*$F330)</f>
        <v/>
      </c>
      <c r="H330" s="4">
        <f>IF($B330="","",$E330*VLOOKUP($B330,'Ürünler'!$A$2:$H$51,8,0))</f>
        <v/>
      </c>
      <c r="I330" s="2" t="inlineStr">
        <is>
          <t>Anadolu Deri Ltd.</t>
        </is>
      </c>
    </row>
    <row r="331">
      <c r="A331" s="11" t="n">
        <v>46000</v>
      </c>
      <c r="B331" s="2" t="inlineStr">
        <is>
          <t>SKU-049</t>
        </is>
      </c>
      <c r="C331" s="6" t="inlineStr">
        <is>
          <t>Giriş</t>
        </is>
      </c>
      <c r="D331" s="2" t="inlineStr">
        <is>
          <t>ALS-2744</t>
        </is>
      </c>
      <c r="E331" s="3" t="n">
        <v>1</v>
      </c>
      <c r="F331" s="4" t="n">
        <v>265</v>
      </c>
      <c r="G331" s="4">
        <f>IF($E331="","",$E331*$F331)</f>
        <v/>
      </c>
      <c r="H331" s="4">
        <f>IF($B331="","",$E331*VLOOKUP($B331,'Ürünler'!$A$2:$H$51,8,0))</f>
        <v/>
      </c>
      <c r="I331" s="2" t="inlineStr">
        <is>
          <t>Ege Tekstil A.Ş.</t>
        </is>
      </c>
    </row>
    <row r="332">
      <c r="A332" s="11" t="n">
        <v>46001</v>
      </c>
      <c r="B332" s="2" t="inlineStr">
        <is>
          <t>SKU-001</t>
        </is>
      </c>
      <c r="C332" s="6" t="inlineStr">
        <is>
          <t>Giriş</t>
        </is>
      </c>
      <c r="D332" s="2" t="inlineStr">
        <is>
          <t>ALS-8019</t>
        </is>
      </c>
      <c r="E332" s="3" t="n">
        <v>2</v>
      </c>
      <c r="F332" s="4" t="n">
        <v>85.5</v>
      </c>
      <c r="G332" s="4">
        <f>IF($E332="","",$E332*$F332)</f>
        <v/>
      </c>
      <c r="H332" s="4">
        <f>IF($B332="","",$E332*VLOOKUP($B332,'Ürünler'!$A$2:$H$51,8,0))</f>
        <v/>
      </c>
      <c r="I332" s="2" t="inlineStr">
        <is>
          <t>Denizli Ev Tekstil</t>
        </is>
      </c>
    </row>
    <row r="333">
      <c r="A333" s="11" t="n">
        <v>46001</v>
      </c>
      <c r="B333" s="2" t="inlineStr">
        <is>
          <t>SKU-008</t>
        </is>
      </c>
      <c r="C333" s="6" t="inlineStr">
        <is>
          <t>Giriş</t>
        </is>
      </c>
      <c r="D333" s="2" t="inlineStr">
        <is>
          <t>ALS-5397</t>
        </is>
      </c>
      <c r="E333" s="3" t="n">
        <v>1</v>
      </c>
      <c r="F333" s="4" t="n">
        <v>258</v>
      </c>
      <c r="G333" s="4">
        <f>IF($E333="","",$E333*$F333)</f>
        <v/>
      </c>
      <c r="H333" s="4">
        <f>IF($B333="","",$E333*VLOOKUP($B333,'Ürünler'!$A$2:$H$51,8,0))</f>
        <v/>
      </c>
      <c r="I333" s="2" t="inlineStr">
        <is>
          <t>Anadolu Deri Ltd.</t>
        </is>
      </c>
    </row>
    <row r="334">
      <c r="A334" s="11" t="n">
        <v>46001</v>
      </c>
      <c r="B334" s="2" t="inlineStr">
        <is>
          <t>SKU-022</t>
        </is>
      </c>
      <c r="C334" s="6" t="inlineStr">
        <is>
          <t>Giriş</t>
        </is>
      </c>
      <c r="D334" s="2" t="inlineStr">
        <is>
          <t>ALS-3526</t>
        </is>
      </c>
      <c r="E334" s="3" t="n">
        <v>1</v>
      </c>
      <c r="F334" s="4" t="n">
        <v>58</v>
      </c>
      <c r="G334" s="4">
        <f>IF($E334="","",$E334*$F334)</f>
        <v/>
      </c>
      <c r="H334" s="4">
        <f>IF($B334="","",$E334*VLOOKUP($B334,'Ürünler'!$A$2:$H$51,8,0))</f>
        <v/>
      </c>
      <c r="I334" s="2" t="inlineStr">
        <is>
          <t>Bursa Konfeksiyon</t>
        </is>
      </c>
    </row>
    <row r="335">
      <c r="A335" s="11" t="n">
        <v>46002</v>
      </c>
      <c r="B335" s="2" t="inlineStr">
        <is>
          <t>SKU-014</t>
        </is>
      </c>
      <c r="C335" s="6" t="inlineStr">
        <is>
          <t>Çıkış</t>
        </is>
      </c>
      <c r="D335" s="2" t="inlineStr">
        <is>
          <t>SAT-27275</t>
        </is>
      </c>
      <c r="E335" s="3" t="n">
        <v>1</v>
      </c>
      <c r="F335" s="4" t="n">
        <v>999</v>
      </c>
      <c r="G335" s="4">
        <f>IF($E335="","",$E335*$F335)</f>
        <v/>
      </c>
      <c r="H335" s="4">
        <f>IF($B335="","",$E335*VLOOKUP($B335,'Ürünler'!$A$2:$H$51,8,0))</f>
        <v/>
      </c>
      <c r="I335" s="2" t="inlineStr">
        <is>
          <t>Perakende Satış</t>
        </is>
      </c>
    </row>
    <row r="336">
      <c r="A336" s="11" t="n">
        <v>46002</v>
      </c>
      <c r="B336" s="2" t="inlineStr">
        <is>
          <t>SKU-016</t>
        </is>
      </c>
      <c r="C336" s="6" t="inlineStr">
        <is>
          <t>Çıkış</t>
        </is>
      </c>
      <c r="D336" s="2" t="inlineStr">
        <is>
          <t>SAT-75193</t>
        </is>
      </c>
      <c r="E336" s="3" t="n">
        <v>3</v>
      </c>
      <c r="F336" s="4" t="n">
        <v>999</v>
      </c>
      <c r="G336" s="4">
        <f>IF($E336="","",$E336*$F336)</f>
        <v/>
      </c>
      <c r="H336" s="4">
        <f>IF($B336="","",$E336*VLOOKUP($B336,'Ürünler'!$A$2:$H$51,8,0))</f>
        <v/>
      </c>
      <c r="I336" s="2" t="inlineStr">
        <is>
          <t>Mağaza 2</t>
        </is>
      </c>
    </row>
    <row r="337">
      <c r="A337" s="11" t="n">
        <v>46002</v>
      </c>
      <c r="B337" s="2" t="inlineStr">
        <is>
          <t>SKU-026</t>
        </is>
      </c>
      <c r="C337" s="6" t="inlineStr">
        <is>
          <t>Çıkış</t>
        </is>
      </c>
      <c r="D337" s="2" t="inlineStr">
        <is>
          <t>SAT-61897</t>
        </is>
      </c>
      <c r="E337" s="3" t="n">
        <v>2</v>
      </c>
      <c r="F337" s="4" t="n">
        <v>569</v>
      </c>
      <c r="G337" s="4">
        <f>IF($E337="","",$E337*$F337)</f>
        <v/>
      </c>
      <c r="H337" s="4">
        <f>IF($B337="","",$E337*VLOOKUP($B337,'Ürünler'!$A$2:$H$51,8,0))</f>
        <v/>
      </c>
      <c r="I337" s="2" t="inlineStr">
        <is>
          <t>Online Sipariş</t>
        </is>
      </c>
    </row>
    <row r="338">
      <c r="A338" s="11" t="n">
        <v>46004</v>
      </c>
      <c r="B338" s="2" t="inlineStr">
        <is>
          <t>SKU-032</t>
        </is>
      </c>
      <c r="C338" s="6" t="inlineStr">
        <is>
          <t>Çıkış</t>
        </is>
      </c>
      <c r="D338" s="2" t="inlineStr">
        <is>
          <t>SAT-25213</t>
        </is>
      </c>
      <c r="E338" s="3" t="n">
        <v>2</v>
      </c>
      <c r="F338" s="4" t="n">
        <v>339</v>
      </c>
      <c r="G338" s="4">
        <f>IF($E338="","",$E338*$F338)</f>
        <v/>
      </c>
      <c r="H338" s="4">
        <f>IF($B338="","",$E338*VLOOKUP($B338,'Ürünler'!$A$2:$H$51,8,0))</f>
        <v/>
      </c>
      <c r="I338" s="2" t="inlineStr">
        <is>
          <t>Mağaza 2</t>
        </is>
      </c>
    </row>
    <row r="339">
      <c r="A339" s="11" t="n">
        <v>46005</v>
      </c>
      <c r="B339" s="2" t="inlineStr">
        <is>
          <t>SKU-013</t>
        </is>
      </c>
      <c r="C339" s="6" t="inlineStr">
        <is>
          <t>Çıkış</t>
        </is>
      </c>
      <c r="D339" s="2" t="inlineStr">
        <is>
          <t>SAT-98452</t>
        </is>
      </c>
      <c r="E339" s="3" t="n">
        <v>1</v>
      </c>
      <c r="F339" s="4" t="n">
        <v>599</v>
      </c>
      <c r="G339" s="4">
        <f>IF($E339="","",$E339*$F339)</f>
        <v/>
      </c>
      <c r="H339" s="4">
        <f>IF($B339="","",$E339*VLOOKUP($B339,'Ürünler'!$A$2:$H$51,8,0))</f>
        <v/>
      </c>
      <c r="I339" s="2" t="inlineStr">
        <is>
          <t>Yılmaz Ticaret</t>
        </is>
      </c>
    </row>
    <row r="340">
      <c r="A340" s="11" t="n">
        <v>46005</v>
      </c>
      <c r="B340" s="2" t="inlineStr">
        <is>
          <t>SKU-029</t>
        </is>
      </c>
      <c r="C340" s="6" t="inlineStr">
        <is>
          <t>Çıkış</t>
        </is>
      </c>
      <c r="D340" s="2" t="inlineStr">
        <is>
          <t>SAT-78732</t>
        </is>
      </c>
      <c r="E340" s="3" t="n">
        <v>5</v>
      </c>
      <c r="F340" s="4" t="n">
        <v>419</v>
      </c>
      <c r="G340" s="4">
        <f>IF($E340="","",$E340*$F340)</f>
        <v/>
      </c>
      <c r="H340" s="4">
        <f>IF($B340="","",$E340*VLOOKUP($B340,'Ürünler'!$A$2:$H$51,8,0))</f>
        <v/>
      </c>
      <c r="I340" s="2" t="inlineStr">
        <is>
          <t>Yılmaz Ticaret</t>
        </is>
      </c>
    </row>
    <row r="341">
      <c r="A341" s="11" t="n">
        <v>46005</v>
      </c>
      <c r="B341" s="2" t="inlineStr">
        <is>
          <t>SKU-041</t>
        </is>
      </c>
      <c r="C341" s="6" t="inlineStr">
        <is>
          <t>Çıkış</t>
        </is>
      </c>
      <c r="D341" s="2" t="inlineStr">
        <is>
          <t>SAT-16505</t>
        </is>
      </c>
      <c r="E341" s="3" t="n">
        <v>2</v>
      </c>
      <c r="F341" s="4" t="n">
        <v>159</v>
      </c>
      <c r="G341" s="4">
        <f>IF($E341="","",$E341*$F341)</f>
        <v/>
      </c>
      <c r="H341" s="4">
        <f>IF($B341="","",$E341*VLOOKUP($B341,'Ürünler'!$A$2:$H$51,8,0))</f>
        <v/>
      </c>
      <c r="I341" s="2" t="inlineStr">
        <is>
          <t>Toptan - Kayseri</t>
        </is>
      </c>
    </row>
    <row r="342">
      <c r="A342" s="11" t="n">
        <v>46006</v>
      </c>
      <c r="B342" s="2" t="inlineStr">
        <is>
          <t>SKU-023</t>
        </is>
      </c>
      <c r="C342" s="6" t="inlineStr">
        <is>
          <t>Çıkış</t>
        </is>
      </c>
      <c r="D342" s="2" t="inlineStr">
        <is>
          <t>SAT-44664</t>
        </is>
      </c>
      <c r="E342" s="3" t="n">
        <v>2</v>
      </c>
      <c r="F342" s="4" t="n">
        <v>149</v>
      </c>
      <c r="G342" s="4">
        <f>IF($E342="","",$E342*$F342)</f>
        <v/>
      </c>
      <c r="H342" s="4">
        <f>IF($B342="","",$E342*VLOOKUP($B342,'Ürünler'!$A$2:$H$51,8,0))</f>
        <v/>
      </c>
      <c r="I342" s="2" t="inlineStr">
        <is>
          <t>Mağaza 2</t>
        </is>
      </c>
    </row>
    <row r="343">
      <c r="A343" s="11" t="n">
        <v>46007</v>
      </c>
      <c r="B343" s="2" t="inlineStr">
        <is>
          <t>SKU-025</t>
        </is>
      </c>
      <c r="C343" s="6" t="inlineStr">
        <is>
          <t>Çıkış</t>
        </is>
      </c>
      <c r="D343" s="2" t="inlineStr">
        <is>
          <t>SAT-14763</t>
        </is>
      </c>
      <c r="E343" s="3" t="n">
        <v>7</v>
      </c>
      <c r="F343" s="4" t="n">
        <v>749</v>
      </c>
      <c r="G343" s="4">
        <f>IF($E343="","",$E343*$F343)</f>
        <v/>
      </c>
      <c r="H343" s="4">
        <f>IF($B343="","",$E343*VLOOKUP($B343,'Ürünler'!$A$2:$H$51,8,0))</f>
        <v/>
      </c>
      <c r="I343" s="2" t="inlineStr">
        <is>
          <t>Toptan - Kayseri</t>
        </is>
      </c>
    </row>
    <row r="344">
      <c r="A344" s="11" t="n">
        <v>46007</v>
      </c>
      <c r="B344" s="2" t="inlineStr">
        <is>
          <t>SKU-033</t>
        </is>
      </c>
      <c r="C344" s="6" t="inlineStr">
        <is>
          <t>Çıkış</t>
        </is>
      </c>
      <c r="D344" s="2" t="inlineStr">
        <is>
          <t>SAT-51232</t>
        </is>
      </c>
      <c r="E344" s="3" t="n">
        <v>4</v>
      </c>
      <c r="F344" s="4" t="n">
        <v>3290</v>
      </c>
      <c r="G344" s="4">
        <f>IF($E344="","",$E344*$F344)</f>
        <v/>
      </c>
      <c r="H344" s="4">
        <f>IF($B344="","",$E344*VLOOKUP($B344,'Ürünler'!$A$2:$H$51,8,0))</f>
        <v/>
      </c>
      <c r="I344" s="2" t="inlineStr">
        <is>
          <t>Toptan - Kayseri</t>
        </is>
      </c>
    </row>
    <row r="345">
      <c r="A345" s="11" t="n">
        <v>46009</v>
      </c>
      <c r="B345" s="2" t="inlineStr">
        <is>
          <t>SKU-006</t>
        </is>
      </c>
      <c r="C345" s="6" t="inlineStr">
        <is>
          <t>Çıkış</t>
        </is>
      </c>
      <c r="D345" s="2" t="inlineStr">
        <is>
          <t>SAT-33053</t>
        </is>
      </c>
      <c r="E345" s="3" t="n">
        <v>3</v>
      </c>
      <c r="F345" s="4" t="n">
        <v>449</v>
      </c>
      <c r="G345" s="4">
        <f>IF($E345="","",$E345*$F345)</f>
        <v/>
      </c>
      <c r="H345" s="4">
        <f>IF($B345="","",$E345*VLOOKUP($B345,'Ürünler'!$A$2:$H$51,8,0))</f>
        <v/>
      </c>
      <c r="I345" s="2" t="inlineStr">
        <is>
          <t>Mağaza 2</t>
        </is>
      </c>
    </row>
    <row r="346">
      <c r="A346" s="11" t="n">
        <v>46009</v>
      </c>
      <c r="B346" s="2" t="inlineStr">
        <is>
          <t>SKU-008</t>
        </is>
      </c>
      <c r="C346" s="6" t="inlineStr">
        <is>
          <t>Çıkış</t>
        </is>
      </c>
      <c r="D346" s="2" t="inlineStr">
        <is>
          <t>SAT-21359</t>
        </is>
      </c>
      <c r="E346" s="3" t="n">
        <v>1</v>
      </c>
      <c r="F346" s="4" t="n">
        <v>479</v>
      </c>
      <c r="G346" s="4">
        <f>IF($E346="","",$E346*$F346)</f>
        <v/>
      </c>
      <c r="H346" s="4">
        <f>IF($B346="","",$E346*VLOOKUP($B346,'Ürünler'!$A$2:$H$51,8,0))</f>
        <v/>
      </c>
      <c r="I346" s="2" t="inlineStr">
        <is>
          <t>Online Sipariş</t>
        </is>
      </c>
    </row>
    <row r="347">
      <c r="A347" s="11" t="n">
        <v>46009</v>
      </c>
      <c r="B347" s="2" t="inlineStr">
        <is>
          <t>SKU-012</t>
        </is>
      </c>
      <c r="C347" s="6" t="inlineStr">
        <is>
          <t>Çıkış</t>
        </is>
      </c>
      <c r="D347" s="2" t="inlineStr">
        <is>
          <t>SAT-79621</t>
        </is>
      </c>
      <c r="E347" s="3" t="n">
        <v>10</v>
      </c>
      <c r="F347" s="4" t="n">
        <v>1750</v>
      </c>
      <c r="G347" s="4">
        <f>IF($E347="","",$E347*$F347)</f>
        <v/>
      </c>
      <c r="H347" s="4">
        <f>IF($B347="","",$E347*VLOOKUP($B347,'Ürünler'!$A$2:$H$51,8,0))</f>
        <v/>
      </c>
      <c r="I347" s="2" t="inlineStr">
        <is>
          <t>Toptan - Kayseri</t>
        </is>
      </c>
    </row>
    <row r="348">
      <c r="A348" s="11" t="n">
        <v>46009</v>
      </c>
      <c r="B348" s="2" t="inlineStr">
        <is>
          <t>SKU-027</t>
        </is>
      </c>
      <c r="C348" s="6" t="inlineStr">
        <is>
          <t>Çıkış</t>
        </is>
      </c>
      <c r="D348" s="2" t="inlineStr">
        <is>
          <t>SAT-49552</t>
        </is>
      </c>
      <c r="E348" s="3" t="n">
        <v>1</v>
      </c>
      <c r="F348" s="4" t="n">
        <v>1249</v>
      </c>
      <c r="G348" s="4">
        <f>IF($E348="","",$E348*$F348)</f>
        <v/>
      </c>
      <c r="H348" s="4">
        <f>IF($B348="","",$E348*VLOOKUP($B348,'Ürünler'!$A$2:$H$51,8,0))</f>
        <v/>
      </c>
      <c r="I348" s="2" t="inlineStr">
        <is>
          <t>Yılmaz Ticaret</t>
        </is>
      </c>
    </row>
    <row r="349">
      <c r="A349" s="11" t="n">
        <v>46009</v>
      </c>
      <c r="B349" s="2" t="inlineStr">
        <is>
          <t>SKU-036</t>
        </is>
      </c>
      <c r="C349" s="6" t="inlineStr">
        <is>
          <t>Çıkış</t>
        </is>
      </c>
      <c r="D349" s="2" t="inlineStr">
        <is>
          <t>SAT-17589</t>
        </is>
      </c>
      <c r="E349" s="3" t="n">
        <v>2</v>
      </c>
      <c r="F349" s="4" t="n">
        <v>299</v>
      </c>
      <c r="G349" s="4">
        <f>IF($E349="","",$E349*$F349)</f>
        <v/>
      </c>
      <c r="H349" s="4">
        <f>IF($B349="","",$E349*VLOOKUP($B349,'Ürünler'!$A$2:$H$51,8,0))</f>
        <v/>
      </c>
      <c r="I349" s="2" t="inlineStr">
        <is>
          <t>Yılmaz Ticaret</t>
        </is>
      </c>
    </row>
    <row r="350">
      <c r="A350" s="11" t="n">
        <v>46010</v>
      </c>
      <c r="B350" s="2" t="inlineStr">
        <is>
          <t>SKU-005</t>
        </is>
      </c>
      <c r="C350" s="6" t="inlineStr">
        <is>
          <t>Çıkış</t>
        </is>
      </c>
      <c r="D350" s="2" t="inlineStr">
        <is>
          <t>SAT-15014</t>
        </is>
      </c>
      <c r="E350" s="3" t="n">
        <v>2</v>
      </c>
      <c r="F350" s="4" t="n">
        <v>249</v>
      </c>
      <c r="G350" s="4">
        <f>IF($E350="","",$E350*$F350)</f>
        <v/>
      </c>
      <c r="H350" s="4">
        <f>IF($B350="","",$E350*VLOOKUP($B350,'Ürünler'!$A$2:$H$51,8,0))</f>
        <v/>
      </c>
      <c r="I350" s="2" t="inlineStr">
        <is>
          <t>Perakende Satış</t>
        </is>
      </c>
    </row>
    <row r="351">
      <c r="A351" s="11" t="n">
        <v>46010</v>
      </c>
      <c r="B351" s="2" t="inlineStr">
        <is>
          <t>SKU-021</t>
        </is>
      </c>
      <c r="C351" s="6" t="inlineStr">
        <is>
          <t>Çıkış</t>
        </is>
      </c>
      <c r="D351" s="2" t="inlineStr">
        <is>
          <t>SAT-68493</t>
        </is>
      </c>
      <c r="E351" s="3" t="n">
        <v>3</v>
      </c>
      <c r="F351" s="4" t="n">
        <v>329</v>
      </c>
      <c r="G351" s="4">
        <f>IF($E351="","",$E351*$F351)</f>
        <v/>
      </c>
      <c r="H351" s="4">
        <f>IF($B351="","",$E351*VLOOKUP($B351,'Ürünler'!$A$2:$H$51,8,0))</f>
        <v/>
      </c>
      <c r="I351" s="2" t="inlineStr">
        <is>
          <t>Yılmaz Ticaret</t>
        </is>
      </c>
    </row>
    <row r="352">
      <c r="A352" s="11" t="n">
        <v>46011</v>
      </c>
      <c r="B352" s="2" t="inlineStr">
        <is>
          <t>SKU-017</t>
        </is>
      </c>
      <c r="C352" s="6" t="inlineStr">
        <is>
          <t>Çıkış</t>
        </is>
      </c>
      <c r="D352" s="2" t="inlineStr">
        <is>
          <t>SAT-20057</t>
        </is>
      </c>
      <c r="E352" s="3" t="n">
        <v>4</v>
      </c>
      <c r="F352" s="4" t="n">
        <v>2190</v>
      </c>
      <c r="G352" s="4">
        <f>IF($E352="","",$E352*$F352)</f>
        <v/>
      </c>
      <c r="H352" s="4">
        <f>IF($B352="","",$E352*VLOOKUP($B352,'Ürünler'!$A$2:$H$51,8,0))</f>
        <v/>
      </c>
      <c r="I352" s="2" t="inlineStr">
        <is>
          <t>Mağaza 2</t>
        </is>
      </c>
    </row>
    <row r="353">
      <c r="A353" s="11" t="n">
        <v>46011</v>
      </c>
      <c r="B353" s="2" t="inlineStr">
        <is>
          <t>SKU-038</t>
        </is>
      </c>
      <c r="C353" s="6" t="inlineStr">
        <is>
          <t>Çıkış</t>
        </is>
      </c>
      <c r="D353" s="2" t="inlineStr">
        <is>
          <t>SAT-89076</t>
        </is>
      </c>
      <c r="E353" s="3" t="n">
        <v>2</v>
      </c>
      <c r="F353" s="4" t="n">
        <v>229</v>
      </c>
      <c r="G353" s="4">
        <f>IF($E353="","",$E353*$F353)</f>
        <v/>
      </c>
      <c r="H353" s="4">
        <f>IF($B353="","",$E353*VLOOKUP($B353,'Ürünler'!$A$2:$H$51,8,0))</f>
        <v/>
      </c>
      <c r="I353" s="2" t="inlineStr">
        <is>
          <t>Perakende Satış</t>
        </is>
      </c>
    </row>
    <row r="354">
      <c r="A354" s="11" t="n">
        <v>46011</v>
      </c>
      <c r="B354" s="2" t="inlineStr">
        <is>
          <t>SKU-040</t>
        </is>
      </c>
      <c r="C354" s="6" t="inlineStr">
        <is>
          <t>Çıkış</t>
        </is>
      </c>
      <c r="D354" s="2" t="inlineStr">
        <is>
          <t>SAT-48602</t>
        </is>
      </c>
      <c r="E354" s="3" t="n">
        <v>3</v>
      </c>
      <c r="F354" s="4" t="n">
        <v>1049</v>
      </c>
      <c r="G354" s="4">
        <f>IF($E354="","",$E354*$F354)</f>
        <v/>
      </c>
      <c r="H354" s="4">
        <f>IF($B354="","",$E354*VLOOKUP($B354,'Ürünler'!$A$2:$H$51,8,0))</f>
        <v/>
      </c>
      <c r="I354" s="2" t="inlineStr">
        <is>
          <t>Yılmaz Ticaret</t>
        </is>
      </c>
    </row>
    <row r="355">
      <c r="A355" s="11" t="n">
        <v>46012</v>
      </c>
      <c r="B355" s="2" t="inlineStr">
        <is>
          <t>SKU-020</t>
        </is>
      </c>
      <c r="C355" s="6" t="inlineStr">
        <is>
          <t>Çıkış</t>
        </is>
      </c>
      <c r="D355" s="2" t="inlineStr">
        <is>
          <t>SAT-45811</t>
        </is>
      </c>
      <c r="E355" s="3" t="n">
        <v>1</v>
      </c>
      <c r="F355" s="4" t="n">
        <v>329</v>
      </c>
      <c r="G355" s="4">
        <f>IF($E355="","",$E355*$F355)</f>
        <v/>
      </c>
      <c r="H355" s="4">
        <f>IF($B355="","",$E355*VLOOKUP($B355,'Ürünler'!$A$2:$H$51,8,0))</f>
        <v/>
      </c>
      <c r="I355" s="2" t="inlineStr">
        <is>
          <t>Perakende Satış</t>
        </is>
      </c>
    </row>
    <row r="356">
      <c r="A356" s="11" t="n">
        <v>46012</v>
      </c>
      <c r="B356" s="2" t="inlineStr">
        <is>
          <t>SKU-037</t>
        </is>
      </c>
      <c r="C356" s="6" t="inlineStr">
        <is>
          <t>Çıkış</t>
        </is>
      </c>
      <c r="D356" s="2" t="inlineStr">
        <is>
          <t>SAT-21322</t>
        </is>
      </c>
      <c r="E356" s="3" t="n">
        <v>3</v>
      </c>
      <c r="F356" s="4" t="n">
        <v>549</v>
      </c>
      <c r="G356" s="4">
        <f>IF($E356="","",$E356*$F356)</f>
        <v/>
      </c>
      <c r="H356" s="4">
        <f>IF($B356="","",$E356*VLOOKUP($B356,'Ürünler'!$A$2:$H$51,8,0))</f>
        <v/>
      </c>
      <c r="I356" s="2" t="inlineStr">
        <is>
          <t>Toptan - Ankara</t>
        </is>
      </c>
    </row>
    <row r="357">
      <c r="A357" s="11" t="n">
        <v>46013</v>
      </c>
      <c r="B357" s="2" t="inlineStr">
        <is>
          <t>SKU-030</t>
        </is>
      </c>
      <c r="C357" s="6" t="inlineStr">
        <is>
          <t>Çıkış</t>
        </is>
      </c>
      <c r="D357" s="2" t="inlineStr">
        <is>
          <t>SAT-82487</t>
        </is>
      </c>
      <c r="E357" s="3" t="n">
        <v>2</v>
      </c>
      <c r="F357" s="4" t="n">
        <v>419</v>
      </c>
      <c r="G357" s="4">
        <f>IF($E357="","",$E357*$F357)</f>
        <v/>
      </c>
      <c r="H357" s="4">
        <f>IF($B357="","",$E357*VLOOKUP($B357,'Ürünler'!$A$2:$H$51,8,0))</f>
        <v/>
      </c>
      <c r="I357" s="2" t="inlineStr">
        <is>
          <t>Toptan - Kayseri</t>
        </is>
      </c>
    </row>
    <row r="358">
      <c r="A358" s="11" t="n">
        <v>46013</v>
      </c>
      <c r="B358" s="2" t="inlineStr">
        <is>
          <t>SKU-043</t>
        </is>
      </c>
      <c r="C358" s="6" t="inlineStr">
        <is>
          <t>Çıkış</t>
        </is>
      </c>
      <c r="D358" s="2" t="inlineStr">
        <is>
          <t>SAT-70846</t>
        </is>
      </c>
      <c r="E358" s="3" t="n">
        <v>1</v>
      </c>
      <c r="F358" s="4" t="n">
        <v>379</v>
      </c>
      <c r="G358" s="4">
        <f>IF($E358="","",$E358*$F358)</f>
        <v/>
      </c>
      <c r="H358" s="4">
        <f>IF($B358="","",$E358*VLOOKUP($B358,'Ürünler'!$A$2:$H$51,8,0))</f>
        <v/>
      </c>
      <c r="I358" s="2" t="inlineStr">
        <is>
          <t>Toptan - Ankara</t>
        </is>
      </c>
    </row>
    <row r="359">
      <c r="A359" s="11" t="n">
        <v>46013</v>
      </c>
      <c r="B359" s="2" t="inlineStr">
        <is>
          <t>SKU-045</t>
        </is>
      </c>
      <c r="C359" s="6" t="inlineStr">
        <is>
          <t>Çıkış</t>
        </is>
      </c>
      <c r="D359" s="2" t="inlineStr">
        <is>
          <t>SAT-11845</t>
        </is>
      </c>
      <c r="E359" s="3" t="n">
        <v>2</v>
      </c>
      <c r="F359" s="4" t="n">
        <v>129</v>
      </c>
      <c r="G359" s="4">
        <f>IF($E359="","",$E359*$F359)</f>
        <v/>
      </c>
      <c r="H359" s="4">
        <f>IF($B359="","",$E359*VLOOKUP($B359,'Ürünler'!$A$2:$H$51,8,0))</f>
        <v/>
      </c>
      <c r="I359" s="2" t="inlineStr">
        <is>
          <t>Online Sipariş</t>
        </is>
      </c>
    </row>
    <row r="360">
      <c r="A360" s="11" t="n">
        <v>46013</v>
      </c>
      <c r="B360" s="2" t="inlineStr">
        <is>
          <t>SKU-048</t>
        </is>
      </c>
      <c r="C360" s="6" t="inlineStr">
        <is>
          <t>Çıkış</t>
        </is>
      </c>
      <c r="D360" s="2" t="inlineStr">
        <is>
          <t>SAT-23935</t>
        </is>
      </c>
      <c r="E360" s="3" t="n">
        <v>1</v>
      </c>
      <c r="F360" s="4" t="n">
        <v>459</v>
      </c>
      <c r="G360" s="4">
        <f>IF($E360="","",$E360*$F360)</f>
        <v/>
      </c>
      <c r="H360" s="4">
        <f>IF($B360="","",$E360*VLOOKUP($B360,'Ürünler'!$A$2:$H$51,8,0))</f>
        <v/>
      </c>
      <c r="I360" s="2" t="inlineStr">
        <is>
          <t>Perakende Satış</t>
        </is>
      </c>
    </row>
    <row r="361">
      <c r="A361" s="11" t="n">
        <v>46013</v>
      </c>
      <c r="B361" s="2" t="inlineStr">
        <is>
          <t>SKU-050</t>
        </is>
      </c>
      <c r="C361" s="6" t="inlineStr">
        <is>
          <t>Çıkış</t>
        </is>
      </c>
      <c r="D361" s="2" t="inlineStr">
        <is>
          <t>SAT-48479</t>
        </is>
      </c>
      <c r="E361" s="3" t="n">
        <v>4</v>
      </c>
      <c r="F361" s="4" t="n">
        <v>79</v>
      </c>
      <c r="G361" s="4">
        <f>IF($E361="","",$E361*$F361)</f>
        <v/>
      </c>
      <c r="H361" s="4">
        <f>IF($B361="","",$E361*VLOOKUP($B361,'Ürünler'!$A$2:$H$51,8,0))</f>
        <v/>
      </c>
      <c r="I361" s="2" t="inlineStr">
        <is>
          <t>Yılmaz Ticaret</t>
        </is>
      </c>
    </row>
    <row r="362">
      <c r="A362" s="11" t="n">
        <v>46014</v>
      </c>
      <c r="B362" s="2" t="inlineStr">
        <is>
          <t>SKU-001</t>
        </is>
      </c>
      <c r="C362" s="6" t="inlineStr">
        <is>
          <t>Çıkış</t>
        </is>
      </c>
      <c r="D362" s="2" t="inlineStr">
        <is>
          <t>SAT-57447</t>
        </is>
      </c>
      <c r="E362" s="3" t="n">
        <v>3</v>
      </c>
      <c r="F362" s="4" t="n">
        <v>149</v>
      </c>
      <c r="G362" s="4">
        <f>IF($E362="","",$E362*$F362)</f>
        <v/>
      </c>
      <c r="H362" s="4">
        <f>IF($B362="","",$E362*VLOOKUP($B362,'Ürünler'!$A$2:$H$51,8,0))</f>
        <v/>
      </c>
      <c r="I362" s="2" t="inlineStr">
        <is>
          <t>Yılmaz Ticaret</t>
        </is>
      </c>
    </row>
    <row r="363">
      <c r="A363" s="11" t="n">
        <v>46014</v>
      </c>
      <c r="B363" s="2" t="inlineStr">
        <is>
          <t>SKU-034</t>
        </is>
      </c>
      <c r="C363" s="6" t="inlineStr">
        <is>
          <t>Çıkış</t>
        </is>
      </c>
      <c r="D363" s="2" t="inlineStr">
        <is>
          <t>SAT-38551</t>
        </is>
      </c>
      <c r="E363" s="3" t="n">
        <v>4</v>
      </c>
      <c r="F363" s="4" t="n">
        <v>199</v>
      </c>
      <c r="G363" s="4">
        <f>IF($E363="","",$E363*$F363)</f>
        <v/>
      </c>
      <c r="H363" s="4">
        <f>IF($B363="","",$E363*VLOOKUP($B363,'Ürünler'!$A$2:$H$51,8,0))</f>
        <v/>
      </c>
      <c r="I363" s="2" t="inlineStr">
        <is>
          <t>Toptan - Kayseri</t>
        </is>
      </c>
    </row>
    <row r="364">
      <c r="A364" s="11" t="n">
        <v>46014</v>
      </c>
      <c r="B364" s="2" t="inlineStr">
        <is>
          <t>SKU-042</t>
        </is>
      </c>
      <c r="C364" s="6" t="inlineStr">
        <is>
          <t>Çıkış</t>
        </is>
      </c>
      <c r="D364" s="2" t="inlineStr">
        <is>
          <t>SAT-82358</t>
        </is>
      </c>
      <c r="E364" s="3" t="n">
        <v>1</v>
      </c>
      <c r="F364" s="4" t="n">
        <v>619</v>
      </c>
      <c r="G364" s="4">
        <f>IF($E364="","",$E364*$F364)</f>
        <v/>
      </c>
      <c r="H364" s="4">
        <f>IF($B364="","",$E364*VLOOKUP($B364,'Ürünler'!$A$2:$H$51,8,0))</f>
        <v/>
      </c>
      <c r="I364" s="2" t="inlineStr">
        <is>
          <t>Online Sipariş</t>
        </is>
      </c>
    </row>
    <row r="365">
      <c r="A365" s="11" t="n">
        <v>46014</v>
      </c>
      <c r="B365" s="2" t="inlineStr">
        <is>
          <t>SKU-044</t>
        </is>
      </c>
      <c r="C365" s="6" t="inlineStr">
        <is>
          <t>Çıkış</t>
        </is>
      </c>
      <c r="D365" s="2" t="inlineStr">
        <is>
          <t>SAT-60891</t>
        </is>
      </c>
      <c r="E365" s="3" t="n">
        <v>1</v>
      </c>
      <c r="F365" s="4" t="n">
        <v>519</v>
      </c>
      <c r="G365" s="4">
        <f>IF($E365="","",$E365*$F365)</f>
        <v/>
      </c>
      <c r="H365" s="4">
        <f>IF($B365="","",$E365*VLOOKUP($B365,'Ürünler'!$A$2:$H$51,8,0))</f>
        <v/>
      </c>
      <c r="I365" s="2" t="inlineStr">
        <is>
          <t>Mağaza 2</t>
        </is>
      </c>
    </row>
    <row r="366">
      <c r="A366" s="11" t="n">
        <v>46014</v>
      </c>
      <c r="B366" s="2" t="inlineStr">
        <is>
          <t>SKU-049</t>
        </is>
      </c>
      <c r="C366" s="6" t="inlineStr">
        <is>
          <t>Çıkış</t>
        </is>
      </c>
      <c r="D366" s="2" t="inlineStr">
        <is>
          <t>SAT-29048</t>
        </is>
      </c>
      <c r="E366" s="3" t="n">
        <v>2</v>
      </c>
      <c r="F366" s="4" t="n">
        <v>519</v>
      </c>
      <c r="G366" s="4">
        <f>IF($E366="","",$E366*$F366)</f>
        <v/>
      </c>
      <c r="H366" s="4">
        <f>IF($B366="","",$E366*VLOOKUP($B366,'Ürünler'!$A$2:$H$51,8,0))</f>
        <v/>
      </c>
      <c r="I366" s="2" t="inlineStr">
        <is>
          <t>Perakende Satış</t>
        </is>
      </c>
    </row>
    <row r="367">
      <c r="A367" s="11" t="n">
        <v>46015</v>
      </c>
      <c r="B367" s="2" t="inlineStr">
        <is>
          <t>SKU-015</t>
        </is>
      </c>
      <c r="C367" s="6" t="inlineStr">
        <is>
          <t>Çıkış</t>
        </is>
      </c>
      <c r="D367" s="2" t="inlineStr">
        <is>
          <t>SAT-56346</t>
        </is>
      </c>
      <c r="E367" s="3" t="n">
        <v>6</v>
      </c>
      <c r="F367" s="4" t="n">
        <v>999</v>
      </c>
      <c r="G367" s="4">
        <f>IF($E367="","",$E367*$F367)</f>
        <v/>
      </c>
      <c r="H367" s="4">
        <f>IF($B367="","",$E367*VLOOKUP($B367,'Ürünler'!$A$2:$H$51,8,0))</f>
        <v/>
      </c>
      <c r="I367" s="2" t="inlineStr">
        <is>
          <t>Mağaza 2</t>
        </is>
      </c>
    </row>
    <row r="368">
      <c r="A368" s="11" t="n">
        <v>46016</v>
      </c>
      <c r="B368" s="2" t="inlineStr">
        <is>
          <t>SKU-002</t>
        </is>
      </c>
      <c r="C368" s="6" t="inlineStr">
        <is>
          <t>Çıkış</t>
        </is>
      </c>
      <c r="D368" s="2" t="inlineStr">
        <is>
          <t>SAT-25860</t>
        </is>
      </c>
      <c r="E368" s="3" t="n">
        <v>2</v>
      </c>
      <c r="F368" s="4" t="n">
        <v>149</v>
      </c>
      <c r="G368" s="4">
        <f>IF($E368="","",$E368*$F368)</f>
        <v/>
      </c>
      <c r="H368" s="4">
        <f>IF($B368="","",$E368*VLOOKUP($B368,'Ürünler'!$A$2:$H$51,8,0))</f>
        <v/>
      </c>
      <c r="I368" s="2" t="inlineStr">
        <is>
          <t>Yılmaz Ticaret</t>
        </is>
      </c>
    </row>
    <row r="369">
      <c r="A369" s="11" t="n">
        <v>46016</v>
      </c>
      <c r="B369" s="2" t="inlineStr">
        <is>
          <t>SKU-010</t>
        </is>
      </c>
      <c r="C369" s="6" t="inlineStr">
        <is>
          <t>Çıkış</t>
        </is>
      </c>
      <c r="D369" s="2" t="inlineStr">
        <is>
          <t>SAT-20543</t>
        </is>
      </c>
      <c r="E369" s="3" t="n">
        <v>1</v>
      </c>
      <c r="F369" s="4" t="n">
        <v>359</v>
      </c>
      <c r="G369" s="4">
        <f>IF($E369="","",$E369*$F369)</f>
        <v/>
      </c>
      <c r="H369" s="4">
        <f>IF($B369="","",$E369*VLOOKUP($B369,'Ürünler'!$A$2:$H$51,8,0))</f>
        <v/>
      </c>
      <c r="I369" s="2" t="inlineStr">
        <is>
          <t>Toptan - Ankara</t>
        </is>
      </c>
    </row>
    <row r="370">
      <c r="A370" s="11" t="n">
        <v>46016</v>
      </c>
      <c r="B370" s="2" t="inlineStr">
        <is>
          <t>SKU-024</t>
        </is>
      </c>
      <c r="C370" s="6" t="inlineStr">
        <is>
          <t>Çıkış</t>
        </is>
      </c>
      <c r="D370" s="2" t="inlineStr">
        <is>
          <t>SAT-51116</t>
        </is>
      </c>
      <c r="E370" s="3" t="n">
        <v>1</v>
      </c>
      <c r="F370" s="4" t="n">
        <v>289</v>
      </c>
      <c r="G370" s="4">
        <f>IF($E370="","",$E370*$F370)</f>
        <v/>
      </c>
      <c r="H370" s="4">
        <f>IF($B370="","",$E370*VLOOKUP($B370,'Ürünler'!$A$2:$H$51,8,0))</f>
        <v/>
      </c>
      <c r="I370" s="2" t="inlineStr">
        <is>
          <t>Toptan - Kayseri</t>
        </is>
      </c>
    </row>
    <row r="371">
      <c r="A371" s="11" t="n">
        <v>46016</v>
      </c>
      <c r="B371" s="2" t="inlineStr">
        <is>
          <t>SKU-035</t>
        </is>
      </c>
      <c r="C371" s="6" t="inlineStr">
        <is>
          <t>Çıkış</t>
        </is>
      </c>
      <c r="D371" s="2" t="inlineStr">
        <is>
          <t>SAT-38474</t>
        </is>
      </c>
      <c r="E371" s="3" t="n">
        <v>2</v>
      </c>
      <c r="F371" s="4" t="n">
        <v>299</v>
      </c>
      <c r="G371" s="4">
        <f>IF($E371="","",$E371*$F371)</f>
        <v/>
      </c>
      <c r="H371" s="4">
        <f>IF($B371="","",$E371*VLOOKUP($B371,'Ürünler'!$A$2:$H$51,8,0))</f>
        <v/>
      </c>
      <c r="I371" s="2" t="inlineStr">
        <is>
          <t>Perakende Satış</t>
        </is>
      </c>
    </row>
    <row r="372">
      <c r="A372" s="11" t="n">
        <v>46017</v>
      </c>
      <c r="B372" s="2" t="inlineStr">
        <is>
          <t>SKU-011</t>
        </is>
      </c>
      <c r="C372" s="6" t="inlineStr">
        <is>
          <t>Çıkış</t>
        </is>
      </c>
      <c r="D372" s="2" t="inlineStr">
        <is>
          <t>SAT-41946</t>
        </is>
      </c>
      <c r="E372" s="3" t="n">
        <v>2</v>
      </c>
      <c r="F372" s="4" t="n">
        <v>1690</v>
      </c>
      <c r="G372" s="4">
        <f>IF($E372="","",$E372*$F372)</f>
        <v/>
      </c>
      <c r="H372" s="4">
        <f>IF($B372="","",$E372*VLOOKUP($B372,'Ürünler'!$A$2:$H$51,8,0))</f>
        <v/>
      </c>
      <c r="I372" s="2" t="inlineStr">
        <is>
          <t>Toptan - Kayseri</t>
        </is>
      </c>
    </row>
    <row r="373">
      <c r="A373" s="11" t="n">
        <v>46017</v>
      </c>
      <c r="B373" s="2" t="inlineStr">
        <is>
          <t>SKU-025</t>
        </is>
      </c>
      <c r="C373" s="6" t="inlineStr">
        <is>
          <t>Çıkış</t>
        </is>
      </c>
      <c r="D373" s="2" t="inlineStr">
        <is>
          <t>SAT-34420</t>
        </is>
      </c>
      <c r="E373" s="3" t="n">
        <v>12</v>
      </c>
      <c r="F373" s="4" t="n">
        <v>749</v>
      </c>
      <c r="G373" s="4">
        <f>IF($E373="","",$E373*$F373)</f>
        <v/>
      </c>
      <c r="H373" s="4">
        <f>IF($B373="","",$E373*VLOOKUP($B373,'Ürünler'!$A$2:$H$51,8,0))</f>
        <v/>
      </c>
      <c r="I373" s="2" t="inlineStr">
        <is>
          <t>Mağaza 2</t>
        </is>
      </c>
    </row>
    <row r="374">
      <c r="A374" s="11" t="n">
        <v>46017</v>
      </c>
      <c r="B374" s="2" t="inlineStr">
        <is>
          <t>SKU-046</t>
        </is>
      </c>
      <c r="C374" s="6" t="inlineStr">
        <is>
          <t>Çıkış</t>
        </is>
      </c>
      <c r="D374" s="2" t="inlineStr">
        <is>
          <t>SAT-36037</t>
        </is>
      </c>
      <c r="E374" s="3" t="n">
        <v>1</v>
      </c>
      <c r="F374" s="4" t="n">
        <v>429</v>
      </c>
      <c r="G374" s="4">
        <f>IF($E374="","",$E374*$F374)</f>
        <v/>
      </c>
      <c r="H374" s="4">
        <f>IF($B374="","",$E374*VLOOKUP($B374,'Ürünler'!$A$2:$H$51,8,0))</f>
        <v/>
      </c>
      <c r="I374" s="2" t="inlineStr">
        <is>
          <t>Toptan - Ankara</t>
        </is>
      </c>
    </row>
    <row r="375">
      <c r="A375" s="11" t="n">
        <v>46017</v>
      </c>
      <c r="B375" s="2" t="inlineStr">
        <is>
          <t>SKU-047</t>
        </is>
      </c>
      <c r="C375" s="6" t="inlineStr">
        <is>
          <t>Çıkış</t>
        </is>
      </c>
      <c r="D375" s="2" t="inlineStr">
        <is>
          <t>SAT-24802</t>
        </is>
      </c>
      <c r="E375" s="3" t="n">
        <v>2</v>
      </c>
      <c r="F375" s="4" t="n">
        <v>179</v>
      </c>
      <c r="G375" s="4">
        <f>IF($E375="","",$E375*$F375)</f>
        <v/>
      </c>
      <c r="H375" s="4">
        <f>IF($B375="","",$E375*VLOOKUP($B375,'Ürünler'!$A$2:$H$51,8,0))</f>
        <v/>
      </c>
      <c r="I375" s="2" t="inlineStr">
        <is>
          <t>Toptan - Kayseri</t>
        </is>
      </c>
    </row>
    <row r="376">
      <c r="A376" s="11" t="n">
        <v>46018</v>
      </c>
      <c r="B376" s="2" t="inlineStr">
        <is>
          <t>SKU-004</t>
        </is>
      </c>
      <c r="C376" s="6" t="inlineStr">
        <is>
          <t>Çıkış</t>
        </is>
      </c>
      <c r="D376" s="2" t="inlineStr">
        <is>
          <t>SAT-74032</t>
        </is>
      </c>
      <c r="E376" s="3" t="n">
        <v>1</v>
      </c>
      <c r="F376" s="4" t="n">
        <v>249</v>
      </c>
      <c r="G376" s="4">
        <f>IF($E376="","",$E376*$F376)</f>
        <v/>
      </c>
      <c r="H376" s="4">
        <f>IF($B376="","",$E376*VLOOKUP($B376,'Ürünler'!$A$2:$H$51,8,0))</f>
        <v/>
      </c>
      <c r="I376" s="2" t="inlineStr">
        <is>
          <t>Online Sipariş</t>
        </is>
      </c>
    </row>
    <row r="377">
      <c r="A377" s="11" t="n">
        <v>46018</v>
      </c>
      <c r="B377" s="2" t="inlineStr">
        <is>
          <t>SKU-028</t>
        </is>
      </c>
      <c r="C377" s="6" t="inlineStr">
        <is>
          <t>Çıkış</t>
        </is>
      </c>
      <c r="D377" s="2" t="inlineStr">
        <is>
          <t>SAT-75179</t>
        </is>
      </c>
      <c r="E377" s="3" t="n">
        <v>1</v>
      </c>
      <c r="F377" s="4" t="n">
        <v>2390</v>
      </c>
      <c r="G377" s="4">
        <f>IF($E377="","",$E377*$F377)</f>
        <v/>
      </c>
      <c r="H377" s="4">
        <f>IF($B377="","",$E377*VLOOKUP($B377,'Ürünler'!$A$2:$H$51,8,0))</f>
        <v/>
      </c>
      <c r="I377" s="2" t="inlineStr">
        <is>
          <t>Toptan - Kayseri</t>
        </is>
      </c>
    </row>
    <row r="378">
      <c r="A378" s="11" t="n">
        <v>46018</v>
      </c>
      <c r="B378" s="2" t="inlineStr">
        <is>
          <t>SKU-039</t>
        </is>
      </c>
      <c r="C378" s="6" t="inlineStr">
        <is>
          <t>Çıkış</t>
        </is>
      </c>
      <c r="D378" s="2" t="inlineStr">
        <is>
          <t>SAT-52153</t>
        </is>
      </c>
      <c r="E378" s="3" t="n">
        <v>4</v>
      </c>
      <c r="F378" s="4" t="n">
        <v>79</v>
      </c>
      <c r="G378" s="4">
        <f>IF($E378="","",$E378*$F378)</f>
        <v/>
      </c>
      <c r="H378" s="4">
        <f>IF($B378="","",$E378*VLOOKUP($B378,'Ürünler'!$A$2:$H$51,8,0))</f>
        <v/>
      </c>
      <c r="I378" s="2" t="inlineStr">
        <is>
          <t>Toptan - Kayseri</t>
        </is>
      </c>
    </row>
    <row r="379">
      <c r="A379" s="11" t="n">
        <v>46019</v>
      </c>
      <c r="B379" s="2" t="inlineStr">
        <is>
          <t>SKU-003</t>
        </is>
      </c>
      <c r="C379" s="6" t="inlineStr">
        <is>
          <t>Çıkış</t>
        </is>
      </c>
      <c r="D379" s="2" t="inlineStr">
        <is>
          <t>SAT-96752</t>
        </is>
      </c>
      <c r="E379" s="3" t="n">
        <v>2</v>
      </c>
      <c r="F379" s="4" t="n">
        <v>149</v>
      </c>
      <c r="G379" s="4">
        <f>IF($E379="","",$E379*$F379)</f>
        <v/>
      </c>
      <c r="H379" s="4">
        <f>IF($B379="","",$E379*VLOOKUP($B379,'Ürünler'!$A$2:$H$51,8,0))</f>
        <v/>
      </c>
      <c r="I379" s="2" t="inlineStr">
        <is>
          <t>Mağaza 2</t>
        </is>
      </c>
    </row>
    <row r="380">
      <c r="A380" s="11" t="n">
        <v>46019</v>
      </c>
      <c r="B380" s="2" t="inlineStr">
        <is>
          <t>SKU-019</t>
        </is>
      </c>
      <c r="C380" s="6" t="inlineStr">
        <is>
          <t>Çıkış</t>
        </is>
      </c>
      <c r="D380" s="2" t="inlineStr">
        <is>
          <t>SAT-89807</t>
        </is>
      </c>
      <c r="E380" s="3" t="n">
        <v>3</v>
      </c>
      <c r="F380" s="4" t="n">
        <v>89</v>
      </c>
      <c r="G380" s="4">
        <f>IF($E380="","",$E380*$F380)</f>
        <v/>
      </c>
      <c r="H380" s="4">
        <f>IF($B380="","",$E380*VLOOKUP($B380,'Ürünler'!$A$2:$H$51,8,0))</f>
        <v/>
      </c>
      <c r="I380" s="2" t="inlineStr">
        <is>
          <t>Toptan - Ankara</t>
        </is>
      </c>
    </row>
    <row r="381">
      <c r="A381" s="11" t="n">
        <v>46020</v>
      </c>
      <c r="B381" s="2" t="inlineStr">
        <is>
          <t>SKU-007</t>
        </is>
      </c>
      <c r="C381" s="6" t="inlineStr">
        <is>
          <t>Çıkış</t>
        </is>
      </c>
      <c r="D381" s="2" t="inlineStr">
        <is>
          <t>SAT-96900</t>
        </is>
      </c>
      <c r="E381" s="3" t="n">
        <v>3</v>
      </c>
      <c r="F381" s="4" t="n">
        <v>449</v>
      </c>
      <c r="G381" s="4">
        <f>IF($E381="","",$E381*$F381)</f>
        <v/>
      </c>
      <c r="H381" s="4">
        <f>IF($B381="","",$E381*VLOOKUP($B381,'Ürünler'!$A$2:$H$51,8,0))</f>
        <v/>
      </c>
      <c r="I381" s="2" t="inlineStr">
        <is>
          <t>Perakende Satış</t>
        </is>
      </c>
    </row>
    <row r="382">
      <c r="A382" s="11" t="n">
        <v>46020</v>
      </c>
      <c r="B382" s="2" t="inlineStr">
        <is>
          <t>SKU-009</t>
        </is>
      </c>
      <c r="C382" s="6" t="inlineStr">
        <is>
          <t>Çıkış</t>
        </is>
      </c>
      <c r="D382" s="2" t="inlineStr">
        <is>
          <t>SAT-47268</t>
        </is>
      </c>
      <c r="E382" s="3" t="n">
        <v>2</v>
      </c>
      <c r="F382" s="4" t="n">
        <v>359</v>
      </c>
      <c r="G382" s="4">
        <f>IF($E382="","",$E382*$F382)</f>
        <v/>
      </c>
      <c r="H382" s="4">
        <f>IF($B382="","",$E382*VLOOKUP($B382,'Ürünler'!$A$2:$H$51,8,0))</f>
        <v/>
      </c>
      <c r="I382" s="2" t="inlineStr">
        <is>
          <t>Toptan - Kayseri</t>
        </is>
      </c>
    </row>
    <row r="383">
      <c r="A383" s="11" t="n">
        <v>46021</v>
      </c>
      <c r="B383" s="2" t="inlineStr">
        <is>
          <t>SKU-018</t>
        </is>
      </c>
      <c r="C383" s="6" t="inlineStr">
        <is>
          <t>Çıkış</t>
        </is>
      </c>
      <c r="D383" s="2" t="inlineStr">
        <is>
          <t>SAT-27176</t>
        </is>
      </c>
      <c r="E383" s="3" t="n">
        <v>3</v>
      </c>
      <c r="F383" s="4" t="n">
        <v>139</v>
      </c>
      <c r="G383" s="4">
        <f>IF($E383="","",$E383*$F383)</f>
        <v/>
      </c>
      <c r="H383" s="4">
        <f>IF($B383="","",$E383*VLOOKUP($B383,'Ürünler'!$A$2:$H$51,8,0))</f>
        <v/>
      </c>
      <c r="I383" s="2" t="inlineStr">
        <is>
          <t>Toptan - Ankara</t>
        </is>
      </c>
    </row>
    <row r="384">
      <c r="A384" s="11" t="n">
        <v>46021</v>
      </c>
      <c r="B384" s="2" t="inlineStr">
        <is>
          <t>SKU-022</t>
        </is>
      </c>
      <c r="C384" s="6" t="inlineStr">
        <is>
          <t>Çıkış</t>
        </is>
      </c>
      <c r="D384" s="2" t="inlineStr">
        <is>
          <t>SAT-89316</t>
        </is>
      </c>
      <c r="E384" s="3" t="n">
        <v>3</v>
      </c>
      <c r="F384" s="4" t="n">
        <v>119</v>
      </c>
      <c r="G384" s="4">
        <f>IF($E384="","",$E384*$F384)</f>
        <v/>
      </c>
      <c r="H384" s="4">
        <f>IF($B384="","",$E384*VLOOKUP($B384,'Ürünler'!$A$2:$H$51,8,0))</f>
        <v/>
      </c>
      <c r="I384" s="2" t="inlineStr">
        <is>
          <t>Online Sipariş</t>
        </is>
      </c>
    </row>
    <row r="385">
      <c r="A385" s="11" t="n">
        <v>46021</v>
      </c>
      <c r="B385" s="2" t="inlineStr">
        <is>
          <t>SKU-031</t>
        </is>
      </c>
      <c r="C385" s="6" t="inlineStr">
        <is>
          <t>Çıkış</t>
        </is>
      </c>
      <c r="D385" s="2" t="inlineStr">
        <is>
          <t>SAT-59792</t>
        </is>
      </c>
      <c r="E385" s="3" t="n">
        <v>4</v>
      </c>
      <c r="F385" s="4" t="n">
        <v>339</v>
      </c>
      <c r="G385" s="4">
        <f>IF($E385="","",$E385*$F385)</f>
        <v/>
      </c>
      <c r="H385" s="4">
        <f>IF($B385="","",$E385*VLOOKUP($B385,'Ürünler'!$A$2:$H$51,8,0))</f>
        <v/>
      </c>
      <c r="I385" s="2" t="inlineStr">
        <is>
          <t>Online Sipariş</t>
        </is>
      </c>
    </row>
    <row r="386">
      <c r="A386" s="11" t="n">
        <v>46021</v>
      </c>
      <c r="B386" s="2" t="inlineStr">
        <is>
          <t>SKU-033</t>
        </is>
      </c>
      <c r="C386" s="6" t="inlineStr">
        <is>
          <t>Çıkış</t>
        </is>
      </c>
      <c r="D386" s="2" t="inlineStr">
        <is>
          <t>SAT-17026</t>
        </is>
      </c>
      <c r="E386" s="3" t="n">
        <v>12</v>
      </c>
      <c r="F386" s="4" t="n">
        <v>3290</v>
      </c>
      <c r="G386" s="4">
        <f>IF($E386="","",$E386*$F386)</f>
        <v/>
      </c>
      <c r="H386" s="4">
        <f>IF($B386="","",$E386*VLOOKUP($B386,'Ürünler'!$A$2:$H$51,8,0))</f>
        <v/>
      </c>
      <c r="I386" s="2" t="inlineStr">
        <is>
          <t>Online Sipariş</t>
        </is>
      </c>
    </row>
    <row r="387">
      <c r="A387" s="11" t="n">
        <v>46023</v>
      </c>
      <c r="B387" s="2" t="inlineStr">
        <is>
          <t>SKU-004</t>
        </is>
      </c>
      <c r="C387" s="6" t="inlineStr">
        <is>
          <t>Giriş</t>
        </is>
      </c>
      <c r="D387" s="2" t="inlineStr">
        <is>
          <t>ALS-2512</t>
        </is>
      </c>
      <c r="E387" s="3" t="n">
        <v>1</v>
      </c>
      <c r="F387" s="4" t="n">
        <v>132</v>
      </c>
      <c r="G387" s="4">
        <f>IF($E387="","",$E387*$F387)</f>
        <v/>
      </c>
      <c r="H387" s="4">
        <f>IF($B387="","",$E387*VLOOKUP($B387,'Ürünler'!$A$2:$H$51,8,0))</f>
        <v/>
      </c>
      <c r="I387" s="2" t="inlineStr">
        <is>
          <t>İthalat Merkezi</t>
        </is>
      </c>
    </row>
    <row r="388">
      <c r="A388" s="11" t="n">
        <v>46023</v>
      </c>
      <c r="B388" s="2" t="inlineStr">
        <is>
          <t>SKU-010</t>
        </is>
      </c>
      <c r="C388" s="6" t="inlineStr">
        <is>
          <t>Giriş</t>
        </is>
      </c>
      <c r="D388" s="2" t="inlineStr">
        <is>
          <t>ALS-8078</t>
        </is>
      </c>
      <c r="E388" s="3" t="n">
        <v>2</v>
      </c>
      <c r="F388" s="4" t="n">
        <v>198</v>
      </c>
      <c r="G388" s="4">
        <f>IF($E388="","",$E388*$F388)</f>
        <v/>
      </c>
      <c r="H388" s="4">
        <f>IF($B388="","",$E388*VLOOKUP($B388,'Ürünler'!$A$2:$H$51,8,0))</f>
        <v/>
      </c>
      <c r="I388" s="2" t="inlineStr">
        <is>
          <t>Anadolu Deri Ltd.</t>
        </is>
      </c>
    </row>
    <row r="389">
      <c r="A389" s="11" t="n">
        <v>46023</v>
      </c>
      <c r="B389" s="2" t="inlineStr">
        <is>
          <t>SKU-026</t>
        </is>
      </c>
      <c r="C389" s="6" t="inlineStr">
        <is>
          <t>Giriş</t>
        </is>
      </c>
      <c r="D389" s="2" t="inlineStr">
        <is>
          <t>ALS-4570</t>
        </is>
      </c>
      <c r="E389" s="3" t="n">
        <v>3</v>
      </c>
      <c r="F389" s="4" t="n">
        <v>295</v>
      </c>
      <c r="G389" s="4">
        <f>IF($E389="","",$E389*$F389)</f>
        <v/>
      </c>
      <c r="H389" s="4">
        <f>IF($B389="","",$E389*VLOOKUP($B389,'Ürünler'!$A$2:$H$51,8,0))</f>
        <v/>
      </c>
      <c r="I389" s="2" t="inlineStr">
        <is>
          <t>Denizli Ev Tekstil</t>
        </is>
      </c>
    </row>
    <row r="390">
      <c r="A390" s="11" t="n">
        <v>46023</v>
      </c>
      <c r="B390" s="2" t="inlineStr">
        <is>
          <t>SKU-033</t>
        </is>
      </c>
      <c r="C390" s="6" t="inlineStr">
        <is>
          <t>Giriş</t>
        </is>
      </c>
      <c r="D390" s="2" t="inlineStr">
        <is>
          <t>ALS-8939</t>
        </is>
      </c>
      <c r="E390" s="3" t="n">
        <v>21</v>
      </c>
      <c r="F390" s="4" t="n">
        <v>1680</v>
      </c>
      <c r="G390" s="4">
        <f>IF($E390="","",$E390*$F390)</f>
        <v/>
      </c>
      <c r="H390" s="4">
        <f>IF($B390="","",$E390*VLOOKUP($B390,'Ürünler'!$A$2:$H$51,8,0))</f>
        <v/>
      </c>
      <c r="I390" s="2" t="inlineStr">
        <is>
          <t>Bursa Konfeksiyon</t>
        </is>
      </c>
    </row>
    <row r="391">
      <c r="A391" s="11" t="n">
        <v>46023</v>
      </c>
      <c r="B391" s="2" t="inlineStr">
        <is>
          <t>SKU-044</t>
        </is>
      </c>
      <c r="C391" s="6" t="inlineStr">
        <is>
          <t>Giriş</t>
        </is>
      </c>
      <c r="D391" s="2" t="inlineStr">
        <is>
          <t>ALS-4111</t>
        </is>
      </c>
      <c r="E391" s="3" t="n">
        <v>2</v>
      </c>
      <c r="F391" s="4" t="n">
        <v>268</v>
      </c>
      <c r="G391" s="4">
        <f>IF($E391="","",$E391*$F391)</f>
        <v/>
      </c>
      <c r="H391" s="4">
        <f>IF($B391="","",$E391*VLOOKUP($B391,'Ürünler'!$A$2:$H$51,8,0))</f>
        <v/>
      </c>
      <c r="I391" s="2" t="inlineStr">
        <is>
          <t>Anadolu Deri Ltd.</t>
        </is>
      </c>
    </row>
    <row r="392">
      <c r="A392" s="11" t="n">
        <v>46023</v>
      </c>
      <c r="B392" s="2" t="inlineStr">
        <is>
          <t>SKU-049</t>
        </is>
      </c>
      <c r="C392" s="6" t="inlineStr">
        <is>
          <t>Giriş</t>
        </is>
      </c>
      <c r="D392" s="2" t="inlineStr">
        <is>
          <t>ALS-4275</t>
        </is>
      </c>
      <c r="E392" s="3" t="n">
        <v>4</v>
      </c>
      <c r="F392" s="4" t="n">
        <v>265</v>
      </c>
      <c r="G392" s="4">
        <f>IF($E392="","",$E392*$F392)</f>
        <v/>
      </c>
      <c r="H392" s="4">
        <f>IF($B392="","",$E392*VLOOKUP($B392,'Ürünler'!$A$2:$H$51,8,0))</f>
        <v/>
      </c>
      <c r="I392" s="2" t="inlineStr">
        <is>
          <t>Anadolu Deri Ltd.</t>
        </is>
      </c>
    </row>
    <row r="393">
      <c r="A393" s="11" t="n">
        <v>46024</v>
      </c>
      <c r="B393" s="2" t="inlineStr">
        <is>
          <t>SKU-007</t>
        </is>
      </c>
      <c r="C393" s="6" t="inlineStr">
        <is>
          <t>Giriş</t>
        </is>
      </c>
      <c r="D393" s="2" t="inlineStr">
        <is>
          <t>ALS-8022</t>
        </is>
      </c>
      <c r="E393" s="3" t="n">
        <v>5</v>
      </c>
      <c r="F393" s="4" t="n">
        <v>245</v>
      </c>
      <c r="G393" s="4">
        <f>IF($E393="","",$E393*$F393)</f>
        <v/>
      </c>
      <c r="H393" s="4">
        <f>IF($B393="","",$E393*VLOOKUP($B393,'Ürünler'!$A$2:$H$51,8,0))</f>
        <v/>
      </c>
      <c r="I393" s="2" t="inlineStr">
        <is>
          <t>Bursa Konfeksiyon</t>
        </is>
      </c>
    </row>
    <row r="394">
      <c r="A394" s="11" t="n">
        <v>46024</v>
      </c>
      <c r="B394" s="2" t="inlineStr">
        <is>
          <t>SKU-017</t>
        </is>
      </c>
      <c r="C394" s="6" t="inlineStr">
        <is>
          <t>Giriş</t>
        </is>
      </c>
      <c r="D394" s="2" t="inlineStr">
        <is>
          <t>ALS-9307</t>
        </is>
      </c>
      <c r="E394" s="3" t="n">
        <v>4</v>
      </c>
      <c r="F394" s="4" t="n">
        <v>1150</v>
      </c>
      <c r="G394" s="4">
        <f>IF($E394="","",$E394*$F394)</f>
        <v/>
      </c>
      <c r="H394" s="4">
        <f>IF($B394="","",$E394*VLOOKUP($B394,'Ürünler'!$A$2:$H$51,8,0))</f>
        <v/>
      </c>
      <c r="I394" s="2" t="inlineStr">
        <is>
          <t>İthalat Merkezi</t>
        </is>
      </c>
    </row>
    <row r="395">
      <c r="A395" s="11" t="n">
        <v>46024</v>
      </c>
      <c r="B395" s="2" t="inlineStr">
        <is>
          <t>SKU-028</t>
        </is>
      </c>
      <c r="C395" s="6" t="inlineStr">
        <is>
          <t>Giriş</t>
        </is>
      </c>
      <c r="D395" s="2" t="inlineStr">
        <is>
          <t>ALS-8692</t>
        </is>
      </c>
      <c r="E395" s="3" t="n">
        <v>1</v>
      </c>
      <c r="F395" s="4" t="n">
        <v>1240</v>
      </c>
      <c r="G395" s="4">
        <f>IF($E395="","",$E395*$F395)</f>
        <v/>
      </c>
      <c r="H395" s="4">
        <f>IF($B395="","",$E395*VLOOKUP($B395,'Ürünler'!$A$2:$H$51,8,0))</f>
        <v/>
      </c>
      <c r="I395" s="2" t="inlineStr">
        <is>
          <t>Anadolu Deri Ltd.</t>
        </is>
      </c>
    </row>
    <row r="396">
      <c r="A396" s="11" t="n">
        <v>46024</v>
      </c>
      <c r="B396" s="2" t="inlineStr">
        <is>
          <t>SKU-035</t>
        </is>
      </c>
      <c r="C396" s="6" t="inlineStr">
        <is>
          <t>Giriş</t>
        </is>
      </c>
      <c r="D396" s="2" t="inlineStr">
        <is>
          <t>ALS-3293</t>
        </is>
      </c>
      <c r="E396" s="3" t="n">
        <v>2</v>
      </c>
      <c r="F396" s="4" t="n">
        <v>155</v>
      </c>
      <c r="G396" s="4">
        <f>IF($E396="","",$E396*$F396)</f>
        <v/>
      </c>
      <c r="H396" s="4">
        <f>IF($B396="","",$E396*VLOOKUP($B396,'Ürünler'!$A$2:$H$51,8,0))</f>
        <v/>
      </c>
      <c r="I396" s="2" t="inlineStr">
        <is>
          <t>Ege Tekstil A.Ş.</t>
        </is>
      </c>
    </row>
    <row r="397">
      <c r="A397" s="11" t="n">
        <v>46024</v>
      </c>
      <c r="B397" s="2" t="inlineStr">
        <is>
          <t>SKU-036</t>
        </is>
      </c>
      <c r="C397" s="6" t="inlineStr">
        <is>
          <t>Giriş</t>
        </is>
      </c>
      <c r="D397" s="2" t="inlineStr">
        <is>
          <t>ALS-8118</t>
        </is>
      </c>
      <c r="E397" s="3" t="n">
        <v>3</v>
      </c>
      <c r="F397" s="4" t="n">
        <v>155</v>
      </c>
      <c r="G397" s="4">
        <f>IF($E397="","",$E397*$F397)</f>
        <v/>
      </c>
      <c r="H397" s="4">
        <f>IF($B397="","",$E397*VLOOKUP($B397,'Ürünler'!$A$2:$H$51,8,0))</f>
        <v/>
      </c>
      <c r="I397" s="2" t="inlineStr">
        <is>
          <t>Ege Tekstil A.Ş.</t>
        </is>
      </c>
    </row>
    <row r="398">
      <c r="A398" s="11" t="n">
        <v>46025</v>
      </c>
      <c r="B398" s="2" t="inlineStr">
        <is>
          <t>SKU-001</t>
        </is>
      </c>
      <c r="C398" s="6" t="inlineStr">
        <is>
          <t>Giriş</t>
        </is>
      </c>
      <c r="D398" s="2" t="inlineStr">
        <is>
          <t>ALS-9348</t>
        </is>
      </c>
      <c r="E398" s="3" t="n">
        <v>3</v>
      </c>
      <c r="F398" s="4" t="n">
        <v>85.5</v>
      </c>
      <c r="G398" s="4">
        <f>IF($E398="","",$E398*$F398)</f>
        <v/>
      </c>
      <c r="H398" s="4">
        <f>IF($B398="","",$E398*VLOOKUP($B398,'Ürünler'!$A$2:$H$51,8,0))</f>
        <v/>
      </c>
      <c r="I398" s="2" t="inlineStr">
        <is>
          <t>İthalat Merkezi</t>
        </is>
      </c>
    </row>
    <row r="399">
      <c r="A399" s="11" t="n">
        <v>46025</v>
      </c>
      <c r="B399" s="2" t="inlineStr">
        <is>
          <t>SKU-024</t>
        </is>
      </c>
      <c r="C399" s="6" t="inlineStr">
        <is>
          <t>Giriş</t>
        </is>
      </c>
      <c r="D399" s="2" t="inlineStr">
        <is>
          <t>ALS-7765</t>
        </is>
      </c>
      <c r="E399" s="3" t="n">
        <v>1</v>
      </c>
      <c r="F399" s="4" t="n">
        <v>148</v>
      </c>
      <c r="G399" s="4">
        <f>IF($E399="","",$E399*$F399)</f>
        <v/>
      </c>
      <c r="H399" s="4">
        <f>IF($B399="","",$E399*VLOOKUP($B399,'Ürünler'!$A$2:$H$51,8,0))</f>
        <v/>
      </c>
      <c r="I399" s="2" t="inlineStr">
        <is>
          <t>Bursa Konfeksiyon</t>
        </is>
      </c>
    </row>
    <row r="400">
      <c r="A400" s="11" t="n">
        <v>46025</v>
      </c>
      <c r="B400" s="2" t="inlineStr">
        <is>
          <t>SKU-032</t>
        </is>
      </c>
      <c r="C400" s="6" t="inlineStr">
        <is>
          <t>Giriş</t>
        </is>
      </c>
      <c r="D400" s="2" t="inlineStr">
        <is>
          <t>ALS-6707</t>
        </is>
      </c>
      <c r="E400" s="3" t="n">
        <v>3</v>
      </c>
      <c r="F400" s="4" t="n">
        <v>178</v>
      </c>
      <c r="G400" s="4">
        <f>IF($E400="","",$E400*$F400)</f>
        <v/>
      </c>
      <c r="H400" s="4">
        <f>IF($B400="","",$E400*VLOOKUP($B400,'Ürünler'!$A$2:$H$51,8,0))</f>
        <v/>
      </c>
      <c r="I400" s="2" t="inlineStr">
        <is>
          <t>Anadolu Deri Ltd.</t>
        </is>
      </c>
    </row>
    <row r="401">
      <c r="A401" s="11" t="n">
        <v>46025</v>
      </c>
      <c r="B401" s="2" t="inlineStr">
        <is>
          <t>SKU-040</t>
        </is>
      </c>
      <c r="C401" s="6" t="inlineStr">
        <is>
          <t>Giriş</t>
        </is>
      </c>
      <c r="D401" s="2" t="inlineStr">
        <is>
          <t>ALS-1029</t>
        </is>
      </c>
      <c r="E401" s="3" t="n">
        <v>4</v>
      </c>
      <c r="F401" s="4" t="n">
        <v>545</v>
      </c>
      <c r="G401" s="4">
        <f>IF($E401="","",$E401*$F401)</f>
        <v/>
      </c>
      <c r="H401" s="4">
        <f>IF($B401="","",$E401*VLOOKUP($B401,'Ürünler'!$A$2:$H$51,8,0))</f>
        <v/>
      </c>
      <c r="I401" s="2" t="inlineStr">
        <is>
          <t>Denizli Ev Tekstil</t>
        </is>
      </c>
    </row>
    <row r="402">
      <c r="A402" s="11" t="n">
        <v>46025</v>
      </c>
      <c r="B402" s="2" t="inlineStr">
        <is>
          <t>SKU-048</t>
        </is>
      </c>
      <c r="C402" s="6" t="inlineStr">
        <is>
          <t>Giriş</t>
        </is>
      </c>
      <c r="D402" s="2" t="inlineStr">
        <is>
          <t>ALS-9067</t>
        </is>
      </c>
      <c r="E402" s="3" t="n">
        <v>1</v>
      </c>
      <c r="F402" s="4" t="n">
        <v>235</v>
      </c>
      <c r="G402" s="4">
        <f>IF($E402="","",$E402*$F402)</f>
        <v/>
      </c>
      <c r="H402" s="4">
        <f>IF($B402="","",$E402*VLOOKUP($B402,'Ürünler'!$A$2:$H$51,8,0))</f>
        <v/>
      </c>
      <c r="I402" s="2" t="inlineStr">
        <is>
          <t>Bursa Konfeksiyon</t>
        </is>
      </c>
    </row>
    <row r="403">
      <c r="A403" s="11" t="n">
        <v>46026</v>
      </c>
      <c r="B403" s="2" t="inlineStr">
        <is>
          <t>SKU-002</t>
        </is>
      </c>
      <c r="C403" s="6" t="inlineStr">
        <is>
          <t>Giriş</t>
        </is>
      </c>
      <c r="D403" s="2" t="inlineStr">
        <is>
          <t>ALS-2049</t>
        </is>
      </c>
      <c r="E403" s="3" t="n">
        <v>4</v>
      </c>
      <c r="F403" s="4" t="n">
        <v>85.5</v>
      </c>
      <c r="G403" s="4">
        <f>IF($E403="","",$E403*$F403)</f>
        <v/>
      </c>
      <c r="H403" s="4">
        <f>IF($B403="","",$E403*VLOOKUP($B403,'Ürünler'!$A$2:$H$51,8,0))</f>
        <v/>
      </c>
      <c r="I403" s="2" t="inlineStr">
        <is>
          <t>Anadolu Deri Ltd.</t>
        </is>
      </c>
    </row>
    <row r="404">
      <c r="A404" s="11" t="n">
        <v>46026</v>
      </c>
      <c r="B404" s="2" t="inlineStr">
        <is>
          <t>SKU-029</t>
        </is>
      </c>
      <c r="C404" s="6" t="inlineStr">
        <is>
          <t>Giriş</t>
        </is>
      </c>
      <c r="D404" s="2" t="inlineStr">
        <is>
          <t>ALS-4144</t>
        </is>
      </c>
      <c r="E404" s="3" t="n">
        <v>6</v>
      </c>
      <c r="F404" s="4" t="n">
        <v>218</v>
      </c>
      <c r="G404" s="4">
        <f>IF($E404="","",$E404*$F404)</f>
        <v/>
      </c>
      <c r="H404" s="4">
        <f>IF($B404="","",$E404*VLOOKUP($B404,'Ürünler'!$A$2:$H$51,8,0))</f>
        <v/>
      </c>
      <c r="I404" s="2" t="inlineStr">
        <is>
          <t>Denizli Ev Tekstil</t>
        </is>
      </c>
    </row>
    <row r="405">
      <c r="A405" s="11" t="n">
        <v>46026</v>
      </c>
      <c r="B405" s="2" t="inlineStr">
        <is>
          <t>SKU-034</t>
        </is>
      </c>
      <c r="C405" s="6" t="inlineStr">
        <is>
          <t>Giriş</t>
        </is>
      </c>
      <c r="D405" s="2" t="inlineStr">
        <is>
          <t>ALS-9105</t>
        </is>
      </c>
      <c r="E405" s="3" t="n">
        <v>5</v>
      </c>
      <c r="F405" s="4" t="n">
        <v>96</v>
      </c>
      <c r="G405" s="4">
        <f>IF($E405="","",$E405*$F405)</f>
        <v/>
      </c>
      <c r="H405" s="4">
        <f>IF($B405="","",$E405*VLOOKUP($B405,'Ürünler'!$A$2:$H$51,8,0))</f>
        <v/>
      </c>
      <c r="I405" s="2" t="inlineStr">
        <is>
          <t>Anadolu Deri Ltd.</t>
        </is>
      </c>
    </row>
    <row r="406">
      <c r="A406" s="11" t="n">
        <v>46026</v>
      </c>
      <c r="B406" s="2" t="inlineStr">
        <is>
          <t>SKU-038</t>
        </is>
      </c>
      <c r="C406" s="6" t="inlineStr">
        <is>
          <t>Giriş</t>
        </is>
      </c>
      <c r="D406" s="2" t="inlineStr">
        <is>
          <t>ALS-6370</t>
        </is>
      </c>
      <c r="E406" s="3" t="n">
        <v>5</v>
      </c>
      <c r="F406" s="4" t="n">
        <v>118</v>
      </c>
      <c r="G406" s="4">
        <f>IF($E406="","",$E406*$F406)</f>
        <v/>
      </c>
      <c r="H406" s="4">
        <f>IF($B406="","",$E406*VLOOKUP($B406,'Ürünler'!$A$2:$H$51,8,0))</f>
        <v/>
      </c>
      <c r="I406" s="2" t="inlineStr">
        <is>
          <t>Bursa Konfeksiyon</t>
        </is>
      </c>
    </row>
    <row r="407">
      <c r="A407" s="11" t="n">
        <v>46026</v>
      </c>
      <c r="B407" s="2" t="inlineStr">
        <is>
          <t>SKU-046</t>
        </is>
      </c>
      <c r="C407" s="6" t="inlineStr">
        <is>
          <t>Giriş</t>
        </is>
      </c>
      <c r="D407" s="2" t="inlineStr">
        <is>
          <t>ALS-5308</t>
        </is>
      </c>
      <c r="E407" s="3" t="n">
        <v>1</v>
      </c>
      <c r="F407" s="4" t="n">
        <v>210</v>
      </c>
      <c r="G407" s="4">
        <f>IF($E407="","",$E407*$F407)</f>
        <v/>
      </c>
      <c r="H407" s="4">
        <f>IF($B407="","",$E407*VLOOKUP($B407,'Ürünler'!$A$2:$H$51,8,0))</f>
        <v/>
      </c>
      <c r="I407" s="2" t="inlineStr">
        <is>
          <t>Denizli Ev Tekstil</t>
        </is>
      </c>
    </row>
    <row r="408">
      <c r="A408" s="11" t="n">
        <v>46027</v>
      </c>
      <c r="B408" s="2" t="inlineStr">
        <is>
          <t>SKU-025</t>
        </is>
      </c>
      <c r="C408" s="6" t="inlineStr">
        <is>
          <t>Giriş</t>
        </is>
      </c>
      <c r="D408" s="2" t="inlineStr">
        <is>
          <t>ALS-1613</t>
        </is>
      </c>
      <c r="E408" s="3" t="n">
        <v>33</v>
      </c>
      <c r="F408" s="4" t="n">
        <v>385</v>
      </c>
      <c r="G408" s="4">
        <f>IF($E408="","",$E408*$F408)</f>
        <v/>
      </c>
      <c r="H408" s="4">
        <f>IF($B408="","",$E408*VLOOKUP($B408,'Ürünler'!$A$2:$H$51,8,0))</f>
        <v/>
      </c>
      <c r="I408" s="2" t="inlineStr">
        <is>
          <t>Ege Tekstil A.Ş.</t>
        </is>
      </c>
    </row>
    <row r="409">
      <c r="A409" s="11" t="n">
        <v>46027</v>
      </c>
      <c r="B409" s="2" t="inlineStr">
        <is>
          <t>SKU-039</t>
        </is>
      </c>
      <c r="C409" s="6" t="inlineStr">
        <is>
          <t>Giriş</t>
        </is>
      </c>
      <c r="D409" s="2" t="inlineStr">
        <is>
          <t>ALS-3946</t>
        </is>
      </c>
      <c r="E409" s="3" t="n">
        <v>5</v>
      </c>
      <c r="F409" s="4" t="n">
        <v>38</v>
      </c>
      <c r="G409" s="4">
        <f>IF($E409="","",$E409*$F409)</f>
        <v/>
      </c>
      <c r="H409" s="4">
        <f>IF($B409="","",$E409*VLOOKUP($B409,'Ürünler'!$A$2:$H$51,8,0))</f>
        <v/>
      </c>
      <c r="I409" s="2" t="inlineStr">
        <is>
          <t>Ege Tekstil A.Ş.</t>
        </is>
      </c>
    </row>
    <row r="410">
      <c r="A410" s="11" t="n">
        <v>46027</v>
      </c>
      <c r="B410" s="2" t="inlineStr">
        <is>
          <t>SKU-042</t>
        </is>
      </c>
      <c r="C410" s="6" t="inlineStr">
        <is>
          <t>Giriş</t>
        </is>
      </c>
      <c r="D410" s="2" t="inlineStr">
        <is>
          <t>ALS-9514</t>
        </is>
      </c>
      <c r="E410" s="3" t="n">
        <v>2</v>
      </c>
      <c r="F410" s="4" t="n">
        <v>320</v>
      </c>
      <c r="G410" s="4">
        <f>IF($E410="","",$E410*$F410)</f>
        <v/>
      </c>
      <c r="H410" s="4">
        <f>IF($B410="","",$E410*VLOOKUP($B410,'Ürünler'!$A$2:$H$51,8,0))</f>
        <v/>
      </c>
      <c r="I410" s="2" t="inlineStr">
        <is>
          <t>İthalat Merkezi</t>
        </is>
      </c>
    </row>
    <row r="411">
      <c r="A411" s="11" t="n">
        <v>46028</v>
      </c>
      <c r="B411" s="2" t="inlineStr">
        <is>
          <t>SKU-014</t>
        </is>
      </c>
      <c r="C411" s="6" t="inlineStr">
        <is>
          <t>Giriş</t>
        </is>
      </c>
      <c r="D411" s="2" t="inlineStr">
        <is>
          <t>ALS-4898</t>
        </is>
      </c>
      <c r="E411" s="3" t="n">
        <v>2</v>
      </c>
      <c r="F411" s="4" t="n">
        <v>540</v>
      </c>
      <c r="G411" s="4">
        <f>IF($E411="","",$E411*$F411)</f>
        <v/>
      </c>
      <c r="H411" s="4">
        <f>IF($B411="","",$E411*VLOOKUP($B411,'Ürünler'!$A$2:$H$51,8,0))</f>
        <v/>
      </c>
      <c r="I411" s="2" t="inlineStr">
        <is>
          <t>Denizli Ev Tekstil</t>
        </is>
      </c>
    </row>
    <row r="412">
      <c r="A412" s="11" t="n">
        <v>46028</v>
      </c>
      <c r="B412" s="2" t="inlineStr">
        <is>
          <t>SKU-020</t>
        </is>
      </c>
      <c r="C412" s="6" t="inlineStr">
        <is>
          <t>Giriş</t>
        </is>
      </c>
      <c r="D412" s="2" t="inlineStr">
        <is>
          <t>ALS-8159</t>
        </is>
      </c>
      <c r="E412" s="3" t="n">
        <v>2</v>
      </c>
      <c r="F412" s="4" t="n">
        <v>165</v>
      </c>
      <c r="G412" s="4">
        <f>IF($E412="","",$E412*$F412)</f>
        <v/>
      </c>
      <c r="H412" s="4">
        <f>IF($B412="","",$E412*VLOOKUP($B412,'Ürünler'!$A$2:$H$51,8,0))</f>
        <v/>
      </c>
      <c r="I412" s="2" t="inlineStr">
        <is>
          <t>İthalat Merkezi</t>
        </is>
      </c>
    </row>
    <row r="413">
      <c r="A413" s="11" t="n">
        <v>46028</v>
      </c>
      <c r="B413" s="2" t="inlineStr">
        <is>
          <t>SKU-023</t>
        </is>
      </c>
      <c r="C413" s="6" t="inlineStr">
        <is>
          <t>Giriş</t>
        </is>
      </c>
      <c r="D413" s="2" t="inlineStr">
        <is>
          <t>ALS-7606</t>
        </is>
      </c>
      <c r="E413" s="3" t="n">
        <v>3</v>
      </c>
      <c r="F413" s="4" t="n">
        <v>72</v>
      </c>
      <c r="G413" s="4">
        <f>IF($E413="","",$E413*$F413)</f>
        <v/>
      </c>
      <c r="H413" s="4">
        <f>IF($B413="","",$E413*VLOOKUP($B413,'Ürünler'!$A$2:$H$51,8,0))</f>
        <v/>
      </c>
      <c r="I413" s="2" t="inlineStr">
        <is>
          <t>Anadolu Deri Ltd.</t>
        </is>
      </c>
    </row>
    <row r="414">
      <c r="A414" s="11" t="n">
        <v>46029</v>
      </c>
      <c r="B414" s="2" t="inlineStr">
        <is>
          <t>SKU-015</t>
        </is>
      </c>
      <c r="C414" s="6" t="inlineStr">
        <is>
          <t>Giriş</t>
        </is>
      </c>
      <c r="D414" s="2" t="inlineStr">
        <is>
          <t>ALS-1842</t>
        </is>
      </c>
      <c r="E414" s="3" t="n">
        <v>8</v>
      </c>
      <c r="F414" s="4" t="n">
        <v>540</v>
      </c>
      <c r="G414" s="4">
        <f>IF($E414="","",$E414*$F414)</f>
        <v/>
      </c>
      <c r="H414" s="4">
        <f>IF($B414="","",$E414*VLOOKUP($B414,'Ürünler'!$A$2:$H$51,8,0))</f>
        <v/>
      </c>
      <c r="I414" s="2" t="inlineStr">
        <is>
          <t>Anadolu Deri Ltd.</t>
        </is>
      </c>
    </row>
    <row r="415">
      <c r="A415" s="11" t="n">
        <v>46029</v>
      </c>
      <c r="B415" s="2" t="inlineStr">
        <is>
          <t>SKU-016</t>
        </is>
      </c>
      <c r="C415" s="6" t="inlineStr">
        <is>
          <t>Giriş</t>
        </is>
      </c>
      <c r="D415" s="2" t="inlineStr">
        <is>
          <t>ALS-3878</t>
        </is>
      </c>
      <c r="E415" s="3" t="n">
        <v>8</v>
      </c>
      <c r="F415" s="4" t="n">
        <v>540</v>
      </c>
      <c r="G415" s="4">
        <f>IF($E415="","",$E415*$F415)</f>
        <v/>
      </c>
      <c r="H415" s="4">
        <f>IF($B415="","",$E415*VLOOKUP($B415,'Ürünler'!$A$2:$H$51,8,0))</f>
        <v/>
      </c>
      <c r="I415" s="2" t="inlineStr">
        <is>
          <t>Bursa Konfeksiyon</t>
        </is>
      </c>
    </row>
    <row r="416">
      <c r="A416" s="11" t="n">
        <v>46029</v>
      </c>
      <c r="B416" s="2" t="inlineStr">
        <is>
          <t>SKU-018</t>
        </is>
      </c>
      <c r="C416" s="6" t="inlineStr">
        <is>
          <t>Giriş</t>
        </is>
      </c>
      <c r="D416" s="2" t="inlineStr">
        <is>
          <t>ALS-3527</t>
        </is>
      </c>
      <c r="E416" s="3" t="n">
        <v>6</v>
      </c>
      <c r="F416" s="4" t="n">
        <v>68</v>
      </c>
      <c r="G416" s="4">
        <f>IF($E416="","",$E416*$F416)</f>
        <v/>
      </c>
      <c r="H416" s="4">
        <f>IF($B416="","",$E416*VLOOKUP($B416,'Ürünler'!$A$2:$H$51,8,0))</f>
        <v/>
      </c>
      <c r="I416" s="2" t="inlineStr">
        <is>
          <t>Bursa Konfeksiyon</t>
        </is>
      </c>
    </row>
    <row r="417">
      <c r="A417" s="11" t="n">
        <v>46029</v>
      </c>
      <c r="B417" s="2" t="inlineStr">
        <is>
          <t>SKU-019</t>
        </is>
      </c>
      <c r="C417" s="6" t="inlineStr">
        <is>
          <t>Giriş</t>
        </is>
      </c>
      <c r="D417" s="2" t="inlineStr">
        <is>
          <t>ALS-2821</t>
        </is>
      </c>
      <c r="E417" s="3" t="n">
        <v>6</v>
      </c>
      <c r="F417" s="4" t="n">
        <v>42</v>
      </c>
      <c r="G417" s="4">
        <f>IF($E417="","",$E417*$F417)</f>
        <v/>
      </c>
      <c r="H417" s="4">
        <f>IF($B417="","",$E417*VLOOKUP($B417,'Ürünler'!$A$2:$H$51,8,0))</f>
        <v/>
      </c>
      <c r="I417" s="2" t="inlineStr">
        <is>
          <t>Anadolu Deri Ltd.</t>
        </is>
      </c>
    </row>
    <row r="418">
      <c r="A418" s="11" t="n">
        <v>46029</v>
      </c>
      <c r="B418" s="2" t="inlineStr">
        <is>
          <t>SKU-030</t>
        </is>
      </c>
      <c r="C418" s="6" t="inlineStr">
        <is>
          <t>Giriş</t>
        </is>
      </c>
      <c r="D418" s="2" t="inlineStr">
        <is>
          <t>ALS-4043</t>
        </is>
      </c>
      <c r="E418" s="3" t="n">
        <v>3</v>
      </c>
      <c r="F418" s="4" t="n">
        <v>218</v>
      </c>
      <c r="G418" s="4">
        <f>IF($E418="","",$E418*$F418)</f>
        <v/>
      </c>
      <c r="H418" s="4">
        <f>IF($B418="","",$E418*VLOOKUP($B418,'Ürünler'!$A$2:$H$51,8,0))</f>
        <v/>
      </c>
      <c r="I418" s="2" t="inlineStr">
        <is>
          <t>Denizli Ev Tekstil</t>
        </is>
      </c>
    </row>
    <row r="419">
      <c r="A419" s="11" t="n">
        <v>46029</v>
      </c>
      <c r="B419" s="2" t="inlineStr">
        <is>
          <t>SKU-043</t>
        </is>
      </c>
      <c r="C419" s="6" t="inlineStr">
        <is>
          <t>Giriş</t>
        </is>
      </c>
      <c r="D419" s="2" t="inlineStr">
        <is>
          <t>ALS-3029</t>
        </is>
      </c>
      <c r="E419" s="3" t="n">
        <v>1</v>
      </c>
      <c r="F419" s="4" t="n">
        <v>195</v>
      </c>
      <c r="G419" s="4">
        <f>IF($E419="","",$E419*$F419)</f>
        <v/>
      </c>
      <c r="H419" s="4">
        <f>IF($B419="","",$E419*VLOOKUP($B419,'Ürünler'!$A$2:$H$51,8,0))</f>
        <v/>
      </c>
      <c r="I419" s="2" t="inlineStr">
        <is>
          <t>Ege Tekstil A.Ş.</t>
        </is>
      </c>
    </row>
    <row r="420">
      <c r="A420" s="11" t="n">
        <v>46030</v>
      </c>
      <c r="B420" s="2" t="inlineStr">
        <is>
          <t>SKU-003</t>
        </is>
      </c>
      <c r="C420" s="6" t="inlineStr">
        <is>
          <t>Giriş</t>
        </is>
      </c>
      <c r="D420" s="2" t="inlineStr">
        <is>
          <t>ALS-3536</t>
        </is>
      </c>
      <c r="E420" s="3" t="n">
        <v>3</v>
      </c>
      <c r="F420" s="4" t="n">
        <v>85.5</v>
      </c>
      <c r="G420" s="4">
        <f>IF($E420="","",$E420*$F420)</f>
        <v/>
      </c>
      <c r="H420" s="4">
        <f>IF($B420="","",$E420*VLOOKUP($B420,'Ürünler'!$A$2:$H$51,8,0))</f>
        <v/>
      </c>
      <c r="I420" s="2" t="inlineStr">
        <is>
          <t>Bursa Konfeksiyon</t>
        </is>
      </c>
    </row>
    <row r="421">
      <c r="A421" s="11" t="n">
        <v>46030</v>
      </c>
      <c r="B421" s="2" t="inlineStr">
        <is>
          <t>SKU-008</t>
        </is>
      </c>
      <c r="C421" s="6" t="inlineStr">
        <is>
          <t>Giriş</t>
        </is>
      </c>
      <c r="D421" s="2" t="inlineStr">
        <is>
          <t>ALS-4995</t>
        </is>
      </c>
      <c r="E421" s="3" t="n">
        <v>1</v>
      </c>
      <c r="F421" s="4" t="n">
        <v>258</v>
      </c>
      <c r="G421" s="4">
        <f>IF($E421="","",$E421*$F421)</f>
        <v/>
      </c>
      <c r="H421" s="4">
        <f>IF($B421="","",$E421*VLOOKUP($B421,'Ürünler'!$A$2:$H$51,8,0))</f>
        <v/>
      </c>
      <c r="I421" s="2" t="inlineStr">
        <is>
          <t>İthalat Merkezi</t>
        </is>
      </c>
    </row>
    <row r="422">
      <c r="A422" s="11" t="n">
        <v>46030</v>
      </c>
      <c r="B422" s="2" t="inlineStr">
        <is>
          <t>SKU-009</t>
        </is>
      </c>
      <c r="C422" s="6" t="inlineStr">
        <is>
          <t>Giriş</t>
        </is>
      </c>
      <c r="D422" s="2" t="inlineStr">
        <is>
          <t>ALS-8216</t>
        </is>
      </c>
      <c r="E422" s="3" t="n">
        <v>3</v>
      </c>
      <c r="F422" s="4" t="n">
        <v>198</v>
      </c>
      <c r="G422" s="4">
        <f>IF($E422="","",$E422*$F422)</f>
        <v/>
      </c>
      <c r="H422" s="4">
        <f>IF($B422="","",$E422*VLOOKUP($B422,'Ürünler'!$A$2:$H$51,8,0))</f>
        <v/>
      </c>
      <c r="I422" s="2" t="inlineStr">
        <is>
          <t>Anadolu Deri Ltd.</t>
        </is>
      </c>
    </row>
    <row r="423">
      <c r="A423" s="11" t="n">
        <v>46030</v>
      </c>
      <c r="B423" s="2" t="inlineStr">
        <is>
          <t>SKU-013</t>
        </is>
      </c>
      <c r="C423" s="6" t="inlineStr">
        <is>
          <t>Giriş</t>
        </is>
      </c>
      <c r="D423" s="2" t="inlineStr">
        <is>
          <t>ALS-1410</t>
        </is>
      </c>
      <c r="E423" s="3" t="n">
        <v>1</v>
      </c>
      <c r="F423" s="4" t="n">
        <v>320</v>
      </c>
      <c r="G423" s="4">
        <f>IF($E423="","",$E423*$F423)</f>
        <v/>
      </c>
      <c r="H423" s="4">
        <f>IF($B423="","",$E423*VLOOKUP($B423,'Ürünler'!$A$2:$H$51,8,0))</f>
        <v/>
      </c>
      <c r="I423" s="2" t="inlineStr">
        <is>
          <t>Denizli Ev Tekstil</t>
        </is>
      </c>
    </row>
    <row r="424">
      <c r="A424" s="11" t="n">
        <v>46030</v>
      </c>
      <c r="B424" s="2" t="inlineStr">
        <is>
          <t>SKU-031</t>
        </is>
      </c>
      <c r="C424" s="6" t="inlineStr">
        <is>
          <t>Giriş</t>
        </is>
      </c>
      <c r="D424" s="2" t="inlineStr">
        <is>
          <t>ALS-6484</t>
        </is>
      </c>
      <c r="E424" s="3" t="n">
        <v>6</v>
      </c>
      <c r="F424" s="4" t="n">
        <v>178</v>
      </c>
      <c r="G424" s="4">
        <f>IF($E424="","",$E424*$F424)</f>
        <v/>
      </c>
      <c r="H424" s="4">
        <f>IF($B424="","",$E424*VLOOKUP($B424,'Ürünler'!$A$2:$H$51,8,0))</f>
        <v/>
      </c>
      <c r="I424" s="2" t="inlineStr">
        <is>
          <t>İthalat Merkezi</t>
        </is>
      </c>
    </row>
    <row r="425">
      <c r="A425" s="11" t="n">
        <v>46030</v>
      </c>
      <c r="B425" s="2" t="inlineStr">
        <is>
          <t>SKU-037</t>
        </is>
      </c>
      <c r="C425" s="6" t="inlineStr">
        <is>
          <t>Giriş</t>
        </is>
      </c>
      <c r="D425" s="2" t="inlineStr">
        <is>
          <t>ALS-1130</t>
        </is>
      </c>
      <c r="E425" s="3" t="n">
        <v>6</v>
      </c>
      <c r="F425" s="4" t="n">
        <v>285</v>
      </c>
      <c r="G425" s="4">
        <f>IF($E425="","",$E425*$F425)</f>
        <v/>
      </c>
      <c r="H425" s="4">
        <f>IF($B425="","",$E425*VLOOKUP($B425,'Ürünler'!$A$2:$H$51,8,0))</f>
        <v/>
      </c>
      <c r="I425" s="2" t="inlineStr">
        <is>
          <t>Anadolu Deri Ltd.</t>
        </is>
      </c>
    </row>
    <row r="426">
      <c r="A426" s="11" t="n">
        <v>46030</v>
      </c>
      <c r="B426" s="2" t="inlineStr">
        <is>
          <t>SKU-047</t>
        </is>
      </c>
      <c r="C426" s="6" t="inlineStr">
        <is>
          <t>Giriş</t>
        </is>
      </c>
      <c r="D426" s="2" t="inlineStr">
        <is>
          <t>ALS-1753</t>
        </is>
      </c>
      <c r="E426" s="3" t="n">
        <v>1</v>
      </c>
      <c r="F426" s="4" t="n">
        <v>88</v>
      </c>
      <c r="G426" s="4">
        <f>IF($E426="","",$E426*$F426)</f>
        <v/>
      </c>
      <c r="H426" s="4">
        <f>IF($B426="","",$E426*VLOOKUP($B426,'Ürünler'!$A$2:$H$51,8,0))</f>
        <v/>
      </c>
      <c r="I426" s="2" t="inlineStr">
        <is>
          <t>Ege Tekstil A.Ş.</t>
        </is>
      </c>
    </row>
    <row r="427">
      <c r="A427" s="11" t="n">
        <v>46031</v>
      </c>
      <c r="B427" s="2" t="inlineStr">
        <is>
          <t>SKU-006</t>
        </is>
      </c>
      <c r="C427" s="6" t="inlineStr">
        <is>
          <t>Giriş</t>
        </is>
      </c>
      <c r="D427" s="2" t="inlineStr">
        <is>
          <t>ALS-8611</t>
        </is>
      </c>
      <c r="E427" s="3" t="n">
        <v>5</v>
      </c>
      <c r="F427" s="4" t="n">
        <v>245</v>
      </c>
      <c r="G427" s="4">
        <f>IF($E427="","",$E427*$F427)</f>
        <v/>
      </c>
      <c r="H427" s="4">
        <f>IF($B427="","",$E427*VLOOKUP($B427,'Ürünler'!$A$2:$H$51,8,0))</f>
        <v/>
      </c>
      <c r="I427" s="2" t="inlineStr">
        <is>
          <t>Ege Tekstil A.Ş.</t>
        </is>
      </c>
    </row>
    <row r="428">
      <c r="A428" s="11" t="n">
        <v>46031</v>
      </c>
      <c r="B428" s="2" t="inlineStr">
        <is>
          <t>SKU-011</t>
        </is>
      </c>
      <c r="C428" s="6" t="inlineStr">
        <is>
          <t>Giriş</t>
        </is>
      </c>
      <c r="D428" s="2" t="inlineStr">
        <is>
          <t>ALS-3369</t>
        </is>
      </c>
      <c r="E428" s="3" t="n">
        <v>1</v>
      </c>
      <c r="F428" s="4" t="n">
        <v>890</v>
      </c>
      <c r="G428" s="4">
        <f>IF($E428="","",$E428*$F428)</f>
        <v/>
      </c>
      <c r="H428" s="4">
        <f>IF($B428="","",$E428*VLOOKUP($B428,'Ürünler'!$A$2:$H$51,8,0))</f>
        <v/>
      </c>
      <c r="I428" s="2" t="inlineStr">
        <is>
          <t>İthalat Merkezi</t>
        </is>
      </c>
    </row>
    <row r="429">
      <c r="A429" s="11" t="n">
        <v>46031</v>
      </c>
      <c r="B429" s="2" t="inlineStr">
        <is>
          <t>SKU-027</t>
        </is>
      </c>
      <c r="C429" s="6" t="inlineStr">
        <is>
          <t>Giriş</t>
        </is>
      </c>
      <c r="D429" s="2" t="inlineStr">
        <is>
          <t>ALS-4621</t>
        </is>
      </c>
      <c r="E429" s="3" t="n">
        <v>2</v>
      </c>
      <c r="F429" s="4" t="n">
        <v>620</v>
      </c>
      <c r="G429" s="4">
        <f>IF($E429="","",$E429*$F429)</f>
        <v/>
      </c>
      <c r="H429" s="4">
        <f>IF($B429="","",$E429*VLOOKUP($B429,'Ürünler'!$A$2:$H$51,8,0))</f>
        <v/>
      </c>
      <c r="I429" s="2" t="inlineStr">
        <is>
          <t>İthalat Merkezi</t>
        </is>
      </c>
    </row>
    <row r="430">
      <c r="A430" s="11" t="n">
        <v>46031</v>
      </c>
      <c r="B430" s="2" t="inlineStr">
        <is>
          <t>SKU-045</t>
        </is>
      </c>
      <c r="C430" s="6" t="inlineStr">
        <is>
          <t>Giriş</t>
        </is>
      </c>
      <c r="D430" s="2" t="inlineStr">
        <is>
          <t>ALS-4122</t>
        </is>
      </c>
      <c r="E430" s="3" t="n">
        <v>3</v>
      </c>
      <c r="F430" s="4" t="n">
        <v>62</v>
      </c>
      <c r="G430" s="4">
        <f>IF($E430="","",$E430*$F430)</f>
        <v/>
      </c>
      <c r="H430" s="4">
        <f>IF($B430="","",$E430*VLOOKUP($B430,'Ürünler'!$A$2:$H$51,8,0))</f>
        <v/>
      </c>
      <c r="I430" s="2" t="inlineStr">
        <is>
          <t>Ege Tekstil A.Ş.</t>
        </is>
      </c>
    </row>
    <row r="431">
      <c r="A431" s="11" t="n">
        <v>46032</v>
      </c>
      <c r="B431" s="2" t="inlineStr">
        <is>
          <t>SKU-005</t>
        </is>
      </c>
      <c r="C431" s="6" t="inlineStr">
        <is>
          <t>Giriş</t>
        </is>
      </c>
      <c r="D431" s="2" t="inlineStr">
        <is>
          <t>ALS-8119</t>
        </is>
      </c>
      <c r="E431" s="3" t="n">
        <v>4</v>
      </c>
      <c r="F431" s="4" t="n">
        <v>132</v>
      </c>
      <c r="G431" s="4">
        <f>IF($E431="","",$E431*$F431)</f>
        <v/>
      </c>
      <c r="H431" s="4">
        <f>IF($B431="","",$E431*VLOOKUP($B431,'Ürünler'!$A$2:$H$51,8,0))</f>
        <v/>
      </c>
      <c r="I431" s="2" t="inlineStr">
        <is>
          <t>Anadolu Deri Ltd.</t>
        </is>
      </c>
    </row>
    <row r="432">
      <c r="A432" s="11" t="n">
        <v>46032</v>
      </c>
      <c r="B432" s="2" t="inlineStr">
        <is>
          <t>SKU-012</t>
        </is>
      </c>
      <c r="C432" s="6" t="inlineStr">
        <is>
          <t>Giriş</t>
        </is>
      </c>
      <c r="D432" s="2" t="inlineStr">
        <is>
          <t>ALS-3950</t>
        </is>
      </c>
      <c r="E432" s="3" t="n">
        <v>19</v>
      </c>
      <c r="F432" s="4" t="n">
        <v>920</v>
      </c>
      <c r="G432" s="4">
        <f>IF($E432="","",$E432*$F432)</f>
        <v/>
      </c>
      <c r="H432" s="4">
        <f>IF($B432="","",$E432*VLOOKUP($B432,'Ürünler'!$A$2:$H$51,8,0))</f>
        <v/>
      </c>
      <c r="I432" s="2" t="inlineStr">
        <is>
          <t>Bursa Konfeksiyon</t>
        </is>
      </c>
    </row>
    <row r="433">
      <c r="A433" s="11" t="n">
        <v>46032</v>
      </c>
      <c r="B433" s="2" t="inlineStr">
        <is>
          <t>SKU-021</t>
        </is>
      </c>
      <c r="C433" s="6" t="inlineStr">
        <is>
          <t>Giriş</t>
        </is>
      </c>
      <c r="D433" s="2" t="inlineStr">
        <is>
          <t>ALS-5678</t>
        </is>
      </c>
      <c r="E433" s="3" t="n">
        <v>3</v>
      </c>
      <c r="F433" s="4" t="n">
        <v>165</v>
      </c>
      <c r="G433" s="4">
        <f>IF($E433="","",$E433*$F433)</f>
        <v/>
      </c>
      <c r="H433" s="4">
        <f>IF($B433="","",$E433*VLOOKUP($B433,'Ürünler'!$A$2:$H$51,8,0))</f>
        <v/>
      </c>
      <c r="I433" s="2" t="inlineStr">
        <is>
          <t>İthalat Merkezi</t>
        </is>
      </c>
    </row>
    <row r="434">
      <c r="A434" s="11" t="n">
        <v>46032</v>
      </c>
      <c r="B434" s="2" t="inlineStr">
        <is>
          <t>SKU-022</t>
        </is>
      </c>
      <c r="C434" s="6" t="inlineStr">
        <is>
          <t>Giriş</t>
        </is>
      </c>
      <c r="D434" s="2" t="inlineStr">
        <is>
          <t>ALS-1674</t>
        </is>
      </c>
      <c r="E434" s="3" t="n">
        <v>5</v>
      </c>
      <c r="F434" s="4" t="n">
        <v>58</v>
      </c>
      <c r="G434" s="4">
        <f>IF($E434="","",$E434*$F434)</f>
        <v/>
      </c>
      <c r="H434" s="4">
        <f>IF($B434="","",$E434*VLOOKUP($B434,'Ürünler'!$A$2:$H$51,8,0))</f>
        <v/>
      </c>
      <c r="I434" s="2" t="inlineStr">
        <is>
          <t>Ege Tekstil A.Ş.</t>
        </is>
      </c>
    </row>
    <row r="435">
      <c r="A435" s="11" t="n">
        <v>46032</v>
      </c>
      <c r="B435" s="2" t="inlineStr">
        <is>
          <t>SKU-041</t>
        </is>
      </c>
      <c r="C435" s="6" t="inlineStr">
        <is>
          <t>Giriş</t>
        </is>
      </c>
      <c r="D435" s="2" t="inlineStr">
        <is>
          <t>ALS-9043</t>
        </is>
      </c>
      <c r="E435" s="3" t="n">
        <v>5</v>
      </c>
      <c r="F435" s="4" t="n">
        <v>78</v>
      </c>
      <c r="G435" s="4">
        <f>IF($E435="","",$E435*$F435)</f>
        <v/>
      </c>
      <c r="H435" s="4">
        <f>IF($B435="","",$E435*VLOOKUP($B435,'Ürünler'!$A$2:$H$51,8,0))</f>
        <v/>
      </c>
      <c r="I435" s="2" t="inlineStr">
        <is>
          <t>Bursa Konfeksiyon</t>
        </is>
      </c>
    </row>
    <row r="436">
      <c r="A436" s="11" t="n">
        <v>46032</v>
      </c>
      <c r="B436" s="2" t="inlineStr">
        <is>
          <t>SKU-050</t>
        </is>
      </c>
      <c r="C436" s="6" t="inlineStr">
        <is>
          <t>Giriş</t>
        </is>
      </c>
      <c r="D436" s="2" t="inlineStr">
        <is>
          <t>ALS-9691</t>
        </is>
      </c>
      <c r="E436" s="3" t="n">
        <v>4</v>
      </c>
      <c r="F436" s="4" t="n">
        <v>34</v>
      </c>
      <c r="G436" s="4">
        <f>IF($E436="","",$E436*$F436)</f>
        <v/>
      </c>
      <c r="H436" s="4">
        <f>IF($B436="","",$E436*VLOOKUP($B436,'Ürünler'!$A$2:$H$51,8,0))</f>
        <v/>
      </c>
      <c r="I436" s="2" t="inlineStr">
        <is>
          <t>İthalat Merkezi</t>
        </is>
      </c>
    </row>
    <row r="437">
      <c r="A437" s="11" t="n">
        <v>46033</v>
      </c>
      <c r="B437" s="2" t="inlineStr">
        <is>
          <t>SKU-002</t>
        </is>
      </c>
      <c r="C437" s="6" t="inlineStr">
        <is>
          <t>Çıkış</t>
        </is>
      </c>
      <c r="D437" s="2" t="inlineStr">
        <is>
          <t>SAT-87110</t>
        </is>
      </c>
      <c r="E437" s="3" t="n">
        <v>2</v>
      </c>
      <c r="F437" s="4" t="n">
        <v>149</v>
      </c>
      <c r="G437" s="4">
        <f>IF($E437="","",$E437*$F437)</f>
        <v/>
      </c>
      <c r="H437" s="4">
        <f>IF($B437="","",$E437*VLOOKUP($B437,'Ürünler'!$A$2:$H$51,8,0))</f>
        <v/>
      </c>
      <c r="I437" s="2" t="inlineStr">
        <is>
          <t>Toptan - Ankara</t>
        </is>
      </c>
    </row>
    <row r="438">
      <c r="A438" s="11" t="n">
        <v>46033</v>
      </c>
      <c r="B438" s="2" t="inlineStr">
        <is>
          <t>SKU-042</t>
        </is>
      </c>
      <c r="C438" s="6" t="inlineStr">
        <is>
          <t>Çıkış</t>
        </is>
      </c>
      <c r="D438" s="2" t="inlineStr">
        <is>
          <t>SAT-91665</t>
        </is>
      </c>
      <c r="E438" s="3" t="n">
        <v>1</v>
      </c>
      <c r="F438" s="4" t="n">
        <v>619</v>
      </c>
      <c r="G438" s="4">
        <f>IF($E438="","",$E438*$F438)</f>
        <v/>
      </c>
      <c r="H438" s="4">
        <f>IF($B438="","",$E438*VLOOKUP($B438,'Ürünler'!$A$2:$H$51,8,0))</f>
        <v/>
      </c>
      <c r="I438" s="2" t="inlineStr">
        <is>
          <t>Toptan - Ankara</t>
        </is>
      </c>
    </row>
    <row r="439">
      <c r="A439" s="11" t="n">
        <v>46033</v>
      </c>
      <c r="B439" s="2" t="inlineStr">
        <is>
          <t>SKU-045</t>
        </is>
      </c>
      <c r="C439" s="6" t="inlineStr">
        <is>
          <t>Çıkış</t>
        </is>
      </c>
      <c r="D439" s="2" t="inlineStr">
        <is>
          <t>SAT-92141</t>
        </is>
      </c>
      <c r="E439" s="3" t="n">
        <v>2</v>
      </c>
      <c r="F439" s="4" t="n">
        <v>129</v>
      </c>
      <c r="G439" s="4">
        <f>IF($E439="","",$E439*$F439)</f>
        <v/>
      </c>
      <c r="H439" s="4">
        <f>IF($B439="","",$E439*VLOOKUP($B439,'Ürünler'!$A$2:$H$51,8,0))</f>
        <v/>
      </c>
      <c r="I439" s="2" t="inlineStr">
        <is>
          <t>Mağaza 2</t>
        </is>
      </c>
    </row>
    <row r="440">
      <c r="A440" s="11" t="n">
        <v>46034</v>
      </c>
      <c r="B440" s="2" t="inlineStr">
        <is>
          <t>SKU-023</t>
        </is>
      </c>
      <c r="C440" s="6" t="inlineStr">
        <is>
          <t>Çıkış</t>
        </is>
      </c>
      <c r="D440" s="2" t="inlineStr">
        <is>
          <t>SAT-62505</t>
        </is>
      </c>
      <c r="E440" s="3" t="n">
        <v>2</v>
      </c>
      <c r="F440" s="4" t="n">
        <v>149</v>
      </c>
      <c r="G440" s="4">
        <f>IF($E440="","",$E440*$F440)</f>
        <v/>
      </c>
      <c r="H440" s="4">
        <f>IF($B440="","",$E440*VLOOKUP($B440,'Ürünler'!$A$2:$H$51,8,0))</f>
        <v/>
      </c>
      <c r="I440" s="2" t="inlineStr">
        <is>
          <t>Perakende Satış</t>
        </is>
      </c>
    </row>
    <row r="441">
      <c r="A441" s="11" t="n">
        <v>46034</v>
      </c>
      <c r="B441" s="2" t="inlineStr">
        <is>
          <t>SKU-041</t>
        </is>
      </c>
      <c r="C441" s="6" t="inlineStr">
        <is>
          <t>Çıkış</t>
        </is>
      </c>
      <c r="D441" s="2" t="inlineStr">
        <is>
          <t>SAT-57294</t>
        </is>
      </c>
      <c r="E441" s="3" t="n">
        <v>3</v>
      </c>
      <c r="F441" s="4" t="n">
        <v>159</v>
      </c>
      <c r="G441" s="4">
        <f>IF($E441="","",$E441*$F441)</f>
        <v/>
      </c>
      <c r="H441" s="4">
        <f>IF($B441="","",$E441*VLOOKUP($B441,'Ürünler'!$A$2:$H$51,8,0))</f>
        <v/>
      </c>
      <c r="I441" s="2" t="inlineStr">
        <is>
          <t>Perakende Satış</t>
        </is>
      </c>
    </row>
    <row r="442">
      <c r="A442" s="11" t="n">
        <v>46035</v>
      </c>
      <c r="B442" s="2" t="inlineStr">
        <is>
          <t>SKU-001</t>
        </is>
      </c>
      <c r="C442" s="6" t="inlineStr">
        <is>
          <t>Çıkış</t>
        </is>
      </c>
      <c r="D442" s="2" t="inlineStr">
        <is>
          <t>SAT-16175</t>
        </is>
      </c>
      <c r="E442" s="3" t="n">
        <v>3</v>
      </c>
      <c r="F442" s="4" t="n">
        <v>149</v>
      </c>
      <c r="G442" s="4">
        <f>IF($E442="","",$E442*$F442)</f>
        <v/>
      </c>
      <c r="H442" s="4">
        <f>IF($B442="","",$E442*VLOOKUP($B442,'Ürünler'!$A$2:$H$51,8,0))</f>
        <v/>
      </c>
      <c r="I442" s="2" t="inlineStr">
        <is>
          <t>Perakende Satış</t>
        </is>
      </c>
    </row>
    <row r="443">
      <c r="A443" s="11" t="n">
        <v>46035</v>
      </c>
      <c r="B443" s="2" t="inlineStr">
        <is>
          <t>SKU-022</t>
        </is>
      </c>
      <c r="C443" s="6" t="inlineStr">
        <is>
          <t>Çıkış</t>
        </is>
      </c>
      <c r="D443" s="2" t="inlineStr">
        <is>
          <t>SAT-15958</t>
        </is>
      </c>
      <c r="E443" s="3" t="n">
        <v>3</v>
      </c>
      <c r="F443" s="4" t="n">
        <v>119</v>
      </c>
      <c r="G443" s="4">
        <f>IF($E443="","",$E443*$F443)</f>
        <v/>
      </c>
      <c r="H443" s="4">
        <f>IF($B443="","",$E443*VLOOKUP($B443,'Ürünler'!$A$2:$H$51,8,0))</f>
        <v/>
      </c>
      <c r="I443" s="2" t="inlineStr">
        <is>
          <t>Mağaza 2</t>
        </is>
      </c>
    </row>
    <row r="444">
      <c r="A444" s="11" t="n">
        <v>46035</v>
      </c>
      <c r="B444" s="2" t="inlineStr">
        <is>
          <t>SKU-026</t>
        </is>
      </c>
      <c r="C444" s="6" t="inlineStr">
        <is>
          <t>Çıkış</t>
        </is>
      </c>
      <c r="D444" s="2" t="inlineStr">
        <is>
          <t>SAT-15936</t>
        </is>
      </c>
      <c r="E444" s="3" t="n">
        <v>2</v>
      </c>
      <c r="F444" s="4" t="n">
        <v>569</v>
      </c>
      <c r="G444" s="4">
        <f>IF($E444="","",$E444*$F444)</f>
        <v/>
      </c>
      <c r="H444" s="4">
        <f>IF($B444="","",$E444*VLOOKUP($B444,'Ürünler'!$A$2:$H$51,8,0))</f>
        <v/>
      </c>
      <c r="I444" s="2" t="inlineStr">
        <is>
          <t>Toptan - Kayseri</t>
        </is>
      </c>
    </row>
    <row r="445">
      <c r="A445" s="11" t="n">
        <v>46035</v>
      </c>
      <c r="B445" s="2" t="inlineStr">
        <is>
          <t>SKU-038</t>
        </is>
      </c>
      <c r="C445" s="6" t="inlineStr">
        <is>
          <t>Çıkış</t>
        </is>
      </c>
      <c r="D445" s="2" t="inlineStr">
        <is>
          <t>SAT-42534</t>
        </is>
      </c>
      <c r="E445" s="3" t="n">
        <v>3</v>
      </c>
      <c r="F445" s="4" t="n">
        <v>229</v>
      </c>
      <c r="G445" s="4">
        <f>IF($E445="","",$E445*$F445)</f>
        <v/>
      </c>
      <c r="H445" s="4">
        <f>IF($B445="","",$E445*VLOOKUP($B445,'Ürünler'!$A$2:$H$51,8,0))</f>
        <v/>
      </c>
      <c r="I445" s="2" t="inlineStr">
        <is>
          <t>Online Sipariş</t>
        </is>
      </c>
    </row>
    <row r="446">
      <c r="A446" s="11" t="n">
        <v>46038</v>
      </c>
      <c r="B446" s="2" t="inlineStr">
        <is>
          <t>SKU-009</t>
        </is>
      </c>
      <c r="C446" s="6" t="inlineStr">
        <is>
          <t>Çıkış</t>
        </is>
      </c>
      <c r="D446" s="2" t="inlineStr">
        <is>
          <t>SAT-16734</t>
        </is>
      </c>
      <c r="E446" s="3" t="n">
        <v>2</v>
      </c>
      <c r="F446" s="4" t="n">
        <v>359</v>
      </c>
      <c r="G446" s="4">
        <f>IF($E446="","",$E446*$F446)</f>
        <v/>
      </c>
      <c r="H446" s="4">
        <f>IF($B446="","",$E446*VLOOKUP($B446,'Ürünler'!$A$2:$H$51,8,0))</f>
        <v/>
      </c>
      <c r="I446" s="2" t="inlineStr">
        <is>
          <t>Online Sipariş</t>
        </is>
      </c>
    </row>
    <row r="447">
      <c r="A447" s="11" t="n">
        <v>46038</v>
      </c>
      <c r="B447" s="2" t="inlineStr">
        <is>
          <t>SKU-018</t>
        </is>
      </c>
      <c r="C447" s="6" t="inlineStr">
        <is>
          <t>Çıkış</t>
        </is>
      </c>
      <c r="D447" s="2" t="inlineStr">
        <is>
          <t>SAT-91885</t>
        </is>
      </c>
      <c r="E447" s="3" t="n">
        <v>3</v>
      </c>
      <c r="F447" s="4" t="n">
        <v>139</v>
      </c>
      <c r="G447" s="4">
        <f>IF($E447="","",$E447*$F447)</f>
        <v/>
      </c>
      <c r="H447" s="4">
        <f>IF($B447="","",$E447*VLOOKUP($B447,'Ürünler'!$A$2:$H$51,8,0))</f>
        <v/>
      </c>
      <c r="I447" s="2" t="inlineStr">
        <is>
          <t>Yılmaz Ticaret</t>
        </is>
      </c>
    </row>
    <row r="448">
      <c r="A448" s="11" t="n">
        <v>46038</v>
      </c>
      <c r="B448" s="2" t="inlineStr">
        <is>
          <t>SKU-049</t>
        </is>
      </c>
      <c r="C448" s="6" t="inlineStr">
        <is>
          <t>Çıkış</t>
        </is>
      </c>
      <c r="D448" s="2" t="inlineStr">
        <is>
          <t>SAT-47567</t>
        </is>
      </c>
      <c r="E448" s="3" t="n">
        <v>3</v>
      </c>
      <c r="F448" s="4" t="n">
        <v>519</v>
      </c>
      <c r="G448" s="4">
        <f>IF($E448="","",$E448*$F448)</f>
        <v/>
      </c>
      <c r="H448" s="4">
        <f>IF($B448="","",$E448*VLOOKUP($B448,'Ürünler'!$A$2:$H$51,8,0))</f>
        <v/>
      </c>
      <c r="I448" s="2" t="inlineStr">
        <is>
          <t>Mağaza 2</t>
        </is>
      </c>
    </row>
    <row r="449">
      <c r="A449" s="11" t="n">
        <v>46039</v>
      </c>
      <c r="B449" s="2" t="inlineStr">
        <is>
          <t>SKU-011</t>
        </is>
      </c>
      <c r="C449" s="6" t="inlineStr">
        <is>
          <t>Çıkış</t>
        </is>
      </c>
      <c r="D449" s="2" t="inlineStr">
        <is>
          <t>SAT-88561</t>
        </is>
      </c>
      <c r="E449" s="3" t="n">
        <v>1</v>
      </c>
      <c r="F449" s="4" t="n">
        <v>1690</v>
      </c>
      <c r="G449" s="4">
        <f>IF($E449="","",$E449*$F449)</f>
        <v/>
      </c>
      <c r="H449" s="4">
        <f>IF($B449="","",$E449*VLOOKUP($B449,'Ürünler'!$A$2:$H$51,8,0))</f>
        <v/>
      </c>
      <c r="I449" s="2" t="inlineStr">
        <is>
          <t>Toptan - Ankara</t>
        </is>
      </c>
    </row>
    <row r="450">
      <c r="A450" s="11" t="n">
        <v>46039</v>
      </c>
      <c r="B450" s="2" t="inlineStr">
        <is>
          <t>SKU-021</t>
        </is>
      </c>
      <c r="C450" s="6" t="inlineStr">
        <is>
          <t>Çıkış</t>
        </is>
      </c>
      <c r="D450" s="2" t="inlineStr">
        <is>
          <t>SAT-26074</t>
        </is>
      </c>
      <c r="E450" s="3" t="n">
        <v>2</v>
      </c>
      <c r="F450" s="4" t="n">
        <v>329</v>
      </c>
      <c r="G450" s="4">
        <f>IF($E450="","",$E450*$F450)</f>
        <v/>
      </c>
      <c r="H450" s="4">
        <f>IF($B450="","",$E450*VLOOKUP($B450,'Ürünler'!$A$2:$H$51,8,0))</f>
        <v/>
      </c>
      <c r="I450" s="2" t="inlineStr">
        <is>
          <t>Yılmaz Ticaret</t>
        </is>
      </c>
    </row>
    <row r="451">
      <c r="A451" s="11" t="n">
        <v>46039</v>
      </c>
      <c r="B451" s="2" t="inlineStr">
        <is>
          <t>SKU-028</t>
        </is>
      </c>
      <c r="C451" s="6" t="inlineStr">
        <is>
          <t>Çıkış</t>
        </is>
      </c>
      <c r="D451" s="2" t="inlineStr">
        <is>
          <t>SAT-58589</t>
        </is>
      </c>
      <c r="E451" s="3" t="n">
        <v>1</v>
      </c>
      <c r="F451" s="4" t="n">
        <v>2390</v>
      </c>
      <c r="G451" s="4">
        <f>IF($E451="","",$E451*$F451)</f>
        <v/>
      </c>
      <c r="H451" s="4">
        <f>IF($B451="","",$E451*VLOOKUP($B451,'Ürünler'!$A$2:$H$51,8,0))</f>
        <v/>
      </c>
      <c r="I451" s="2" t="inlineStr">
        <is>
          <t>Online Sipariş</t>
        </is>
      </c>
    </row>
    <row r="452">
      <c r="A452" s="11" t="n">
        <v>46039</v>
      </c>
      <c r="B452" s="2" t="inlineStr">
        <is>
          <t>SKU-037</t>
        </is>
      </c>
      <c r="C452" s="6" t="inlineStr">
        <is>
          <t>Çıkış</t>
        </is>
      </c>
      <c r="D452" s="2" t="inlineStr">
        <is>
          <t>SAT-48219</t>
        </is>
      </c>
      <c r="E452" s="3" t="n">
        <v>5</v>
      </c>
      <c r="F452" s="4" t="n">
        <v>549</v>
      </c>
      <c r="G452" s="4">
        <f>IF($E452="","",$E452*$F452)</f>
        <v/>
      </c>
      <c r="H452" s="4">
        <f>IF($B452="","",$E452*VLOOKUP($B452,'Ürünler'!$A$2:$H$51,8,0))</f>
        <v/>
      </c>
      <c r="I452" s="2" t="inlineStr">
        <is>
          <t>Toptan - Ankara</t>
        </is>
      </c>
    </row>
    <row r="453">
      <c r="A453" s="11" t="n">
        <v>46039</v>
      </c>
      <c r="B453" s="2" t="inlineStr">
        <is>
          <t>SKU-046</t>
        </is>
      </c>
      <c r="C453" s="6" t="inlineStr">
        <is>
          <t>Çıkış</t>
        </is>
      </c>
      <c r="D453" s="2" t="inlineStr">
        <is>
          <t>SAT-56913</t>
        </is>
      </c>
      <c r="E453" s="3" t="n">
        <v>1</v>
      </c>
      <c r="F453" s="4" t="n">
        <v>429</v>
      </c>
      <c r="G453" s="4">
        <f>IF($E453="","",$E453*$F453)</f>
        <v/>
      </c>
      <c r="H453" s="4">
        <f>IF($B453="","",$E453*VLOOKUP($B453,'Ürünler'!$A$2:$H$51,8,0))</f>
        <v/>
      </c>
      <c r="I453" s="2" t="inlineStr">
        <is>
          <t>Mağaza 2</t>
        </is>
      </c>
    </row>
    <row r="454">
      <c r="A454" s="11" t="n">
        <v>46040</v>
      </c>
      <c r="B454" s="2" t="inlineStr">
        <is>
          <t>SKU-012</t>
        </is>
      </c>
      <c r="C454" s="6" t="inlineStr">
        <is>
          <t>Çıkış</t>
        </is>
      </c>
      <c r="D454" s="2" t="inlineStr">
        <is>
          <t>SAT-75230</t>
        </is>
      </c>
      <c r="E454" s="3" t="n">
        <v>11</v>
      </c>
      <c r="F454" s="4" t="n">
        <v>1750</v>
      </c>
      <c r="G454" s="4">
        <f>IF($E454="","",$E454*$F454)</f>
        <v/>
      </c>
      <c r="H454" s="4">
        <f>IF($B454="","",$E454*VLOOKUP($B454,'Ürünler'!$A$2:$H$51,8,0))</f>
        <v/>
      </c>
      <c r="I454" s="2" t="inlineStr">
        <is>
          <t>Toptan - Ankara</t>
        </is>
      </c>
    </row>
    <row r="455">
      <c r="A455" s="11" t="n">
        <v>46040</v>
      </c>
      <c r="B455" s="2" t="inlineStr">
        <is>
          <t>SKU-019</t>
        </is>
      </c>
      <c r="C455" s="6" t="inlineStr">
        <is>
          <t>Çıkış</t>
        </is>
      </c>
      <c r="D455" s="2" t="inlineStr">
        <is>
          <t>SAT-49472</t>
        </is>
      </c>
      <c r="E455" s="3" t="n">
        <v>3</v>
      </c>
      <c r="F455" s="4" t="n">
        <v>89</v>
      </c>
      <c r="G455" s="4">
        <f>IF($E455="","",$E455*$F455)</f>
        <v/>
      </c>
      <c r="H455" s="4">
        <f>IF($B455="","",$E455*VLOOKUP($B455,'Ürünler'!$A$2:$H$51,8,0))</f>
        <v/>
      </c>
      <c r="I455" s="2" t="inlineStr">
        <is>
          <t>Perakende Satış</t>
        </is>
      </c>
    </row>
    <row r="456">
      <c r="A456" s="11" t="n">
        <v>46040</v>
      </c>
      <c r="B456" s="2" t="inlineStr">
        <is>
          <t>SKU-043</t>
        </is>
      </c>
      <c r="C456" s="6" t="inlineStr">
        <is>
          <t>Çıkış</t>
        </is>
      </c>
      <c r="D456" s="2" t="inlineStr">
        <is>
          <t>SAT-58819</t>
        </is>
      </c>
      <c r="E456" s="3" t="n">
        <v>1</v>
      </c>
      <c r="F456" s="4" t="n">
        <v>379</v>
      </c>
      <c r="G456" s="4">
        <f>IF($E456="","",$E456*$F456)</f>
        <v/>
      </c>
      <c r="H456" s="4">
        <f>IF($B456="","",$E456*VLOOKUP($B456,'Ürünler'!$A$2:$H$51,8,0))</f>
        <v/>
      </c>
      <c r="I456" s="2" t="inlineStr">
        <is>
          <t>Toptan - Kayseri</t>
        </is>
      </c>
    </row>
    <row r="457">
      <c r="A457" s="11" t="n">
        <v>46040</v>
      </c>
      <c r="B457" s="2" t="inlineStr">
        <is>
          <t>SKU-044</t>
        </is>
      </c>
      <c r="C457" s="6" t="inlineStr">
        <is>
          <t>Çıkış</t>
        </is>
      </c>
      <c r="D457" s="2" t="inlineStr">
        <is>
          <t>SAT-99957</t>
        </is>
      </c>
      <c r="E457" s="3" t="n">
        <v>1</v>
      </c>
      <c r="F457" s="4" t="n">
        <v>519</v>
      </c>
      <c r="G457" s="4">
        <f>IF($E457="","",$E457*$F457)</f>
        <v/>
      </c>
      <c r="H457" s="4">
        <f>IF($B457="","",$E457*VLOOKUP($B457,'Ürünler'!$A$2:$H$51,8,0))</f>
        <v/>
      </c>
      <c r="I457" s="2" t="inlineStr">
        <is>
          <t>Toptan - Ankara</t>
        </is>
      </c>
    </row>
    <row r="458">
      <c r="A458" s="11" t="n">
        <v>46041</v>
      </c>
      <c r="B458" s="2" t="inlineStr">
        <is>
          <t>SKU-004</t>
        </is>
      </c>
      <c r="C458" s="6" t="inlineStr">
        <is>
          <t>Çıkış</t>
        </is>
      </c>
      <c r="D458" s="2" t="inlineStr">
        <is>
          <t>SAT-15778</t>
        </is>
      </c>
      <c r="E458" s="3" t="n">
        <v>1</v>
      </c>
      <c r="F458" s="4" t="n">
        <v>249</v>
      </c>
      <c r="G458" s="4">
        <f>IF($E458="","",$E458*$F458)</f>
        <v/>
      </c>
      <c r="H458" s="4">
        <f>IF($B458="","",$E458*VLOOKUP($B458,'Ürünler'!$A$2:$H$51,8,0))</f>
        <v/>
      </c>
      <c r="I458" s="2" t="inlineStr">
        <is>
          <t>Perakende Satış</t>
        </is>
      </c>
    </row>
    <row r="459">
      <c r="A459" s="11" t="n">
        <v>46041</v>
      </c>
      <c r="B459" s="2" t="inlineStr">
        <is>
          <t>SKU-047</t>
        </is>
      </c>
      <c r="C459" s="6" t="inlineStr">
        <is>
          <t>Çıkış</t>
        </is>
      </c>
      <c r="D459" s="2" t="inlineStr">
        <is>
          <t>SAT-95848</t>
        </is>
      </c>
      <c r="E459" s="3" t="n">
        <v>1</v>
      </c>
      <c r="F459" s="4" t="n">
        <v>179</v>
      </c>
      <c r="G459" s="4">
        <f>IF($E459="","",$E459*$F459)</f>
        <v/>
      </c>
      <c r="H459" s="4">
        <f>IF($B459="","",$E459*VLOOKUP($B459,'Ürünler'!$A$2:$H$51,8,0))</f>
        <v/>
      </c>
      <c r="I459" s="2" t="inlineStr">
        <is>
          <t>Online Sipariş</t>
        </is>
      </c>
    </row>
    <row r="460">
      <c r="A460" s="11" t="n">
        <v>46042</v>
      </c>
      <c r="B460" s="2" t="inlineStr">
        <is>
          <t>SKU-003</t>
        </is>
      </c>
      <c r="C460" s="6" t="inlineStr">
        <is>
          <t>Çıkış</t>
        </is>
      </c>
      <c r="D460" s="2" t="inlineStr">
        <is>
          <t>SAT-38534</t>
        </is>
      </c>
      <c r="E460" s="3" t="n">
        <v>2</v>
      </c>
      <c r="F460" s="4" t="n">
        <v>149</v>
      </c>
      <c r="G460" s="4">
        <f>IF($E460="","",$E460*$F460)</f>
        <v/>
      </c>
      <c r="H460" s="4">
        <f>IF($B460="","",$E460*VLOOKUP($B460,'Ürünler'!$A$2:$H$51,8,0))</f>
        <v/>
      </c>
      <c r="I460" s="2" t="inlineStr">
        <is>
          <t>Perakende Satış</t>
        </is>
      </c>
    </row>
    <row r="461">
      <c r="A461" s="11" t="n">
        <v>46042</v>
      </c>
      <c r="B461" s="2" t="inlineStr">
        <is>
          <t>SKU-025</t>
        </is>
      </c>
      <c r="C461" s="6" t="inlineStr">
        <is>
          <t>Çıkış</t>
        </is>
      </c>
      <c r="D461" s="2" t="inlineStr">
        <is>
          <t>SAT-69552</t>
        </is>
      </c>
      <c r="E461" s="3" t="n">
        <v>14</v>
      </c>
      <c r="F461" s="4" t="n">
        <v>749</v>
      </c>
      <c r="G461" s="4">
        <f>IF($E461="","",$E461*$F461)</f>
        <v/>
      </c>
      <c r="H461" s="4">
        <f>IF($B461="","",$E461*VLOOKUP($B461,'Ürünler'!$A$2:$H$51,8,0))</f>
        <v/>
      </c>
      <c r="I461" s="2" t="inlineStr">
        <is>
          <t>Mağaza 2</t>
        </is>
      </c>
    </row>
    <row r="462">
      <c r="A462" s="11" t="n">
        <v>46042</v>
      </c>
      <c r="B462" s="2" t="inlineStr">
        <is>
          <t>SKU-027</t>
        </is>
      </c>
      <c r="C462" s="6" t="inlineStr">
        <is>
          <t>Çıkış</t>
        </is>
      </c>
      <c r="D462" s="2" t="inlineStr">
        <is>
          <t>SAT-46064</t>
        </is>
      </c>
      <c r="E462" s="3" t="n">
        <v>1</v>
      </c>
      <c r="F462" s="4" t="n">
        <v>1249</v>
      </c>
      <c r="G462" s="4">
        <f>IF($E462="","",$E462*$F462)</f>
        <v/>
      </c>
      <c r="H462" s="4">
        <f>IF($B462="","",$E462*VLOOKUP($B462,'Ürünler'!$A$2:$H$51,8,0))</f>
        <v/>
      </c>
      <c r="I462" s="2" t="inlineStr">
        <is>
          <t>Perakende Satış</t>
        </is>
      </c>
    </row>
    <row r="463">
      <c r="A463" s="11" t="n">
        <v>46043</v>
      </c>
      <c r="B463" s="2" t="inlineStr">
        <is>
          <t>SKU-005</t>
        </is>
      </c>
      <c r="C463" s="6" t="inlineStr">
        <is>
          <t>Çıkış</t>
        </is>
      </c>
      <c r="D463" s="2" t="inlineStr">
        <is>
          <t>SAT-67199</t>
        </is>
      </c>
      <c r="E463" s="3" t="n">
        <v>3</v>
      </c>
      <c r="F463" s="4" t="n">
        <v>249</v>
      </c>
      <c r="G463" s="4">
        <f>IF($E463="","",$E463*$F463)</f>
        <v/>
      </c>
      <c r="H463" s="4">
        <f>IF($B463="","",$E463*VLOOKUP($B463,'Ürünler'!$A$2:$H$51,8,0))</f>
        <v/>
      </c>
      <c r="I463" s="2" t="inlineStr">
        <is>
          <t>Toptan - Ankara</t>
        </is>
      </c>
    </row>
    <row r="464">
      <c r="A464" s="11" t="n">
        <v>46043</v>
      </c>
      <c r="B464" s="2" t="inlineStr">
        <is>
          <t>SKU-014</t>
        </is>
      </c>
      <c r="C464" s="6" t="inlineStr">
        <is>
          <t>Çıkış</t>
        </is>
      </c>
      <c r="D464" s="2" t="inlineStr">
        <is>
          <t>SAT-12068</t>
        </is>
      </c>
      <c r="E464" s="3" t="n">
        <v>1</v>
      </c>
      <c r="F464" s="4" t="n">
        <v>999</v>
      </c>
      <c r="G464" s="4">
        <f>IF($E464="","",$E464*$F464)</f>
        <v/>
      </c>
      <c r="H464" s="4">
        <f>IF($B464="","",$E464*VLOOKUP($B464,'Ürünler'!$A$2:$H$51,8,0))</f>
        <v/>
      </c>
      <c r="I464" s="2" t="inlineStr">
        <is>
          <t>Yılmaz Ticaret</t>
        </is>
      </c>
    </row>
    <row r="465">
      <c r="A465" s="11" t="n">
        <v>46043</v>
      </c>
      <c r="B465" s="2" t="inlineStr">
        <is>
          <t>SKU-032</t>
        </is>
      </c>
      <c r="C465" s="6" t="inlineStr">
        <is>
          <t>Çıkış</t>
        </is>
      </c>
      <c r="D465" s="2" t="inlineStr">
        <is>
          <t>SAT-69681</t>
        </is>
      </c>
      <c r="E465" s="3" t="n">
        <v>3</v>
      </c>
      <c r="F465" s="4" t="n">
        <v>339</v>
      </c>
      <c r="G465" s="4">
        <f>IF($E465="","",$E465*$F465)</f>
        <v/>
      </c>
      <c r="H465" s="4">
        <f>IF($B465="","",$E465*VLOOKUP($B465,'Ürünler'!$A$2:$H$51,8,0))</f>
        <v/>
      </c>
      <c r="I465" s="2" t="inlineStr">
        <is>
          <t>Yılmaz Ticaret</t>
        </is>
      </c>
    </row>
    <row r="466">
      <c r="A466" s="11" t="n">
        <v>46043</v>
      </c>
      <c r="B466" s="2" t="inlineStr">
        <is>
          <t>SKU-034</t>
        </is>
      </c>
      <c r="C466" s="6" t="inlineStr">
        <is>
          <t>Çıkış</t>
        </is>
      </c>
      <c r="D466" s="2" t="inlineStr">
        <is>
          <t>SAT-47171</t>
        </is>
      </c>
      <c r="E466" s="3" t="n">
        <v>4</v>
      </c>
      <c r="F466" s="4" t="n">
        <v>199</v>
      </c>
      <c r="G466" s="4">
        <f>IF($E466="","",$E466*$F466)</f>
        <v/>
      </c>
      <c r="H466" s="4">
        <f>IF($B466="","",$E466*VLOOKUP($B466,'Ürünler'!$A$2:$H$51,8,0))</f>
        <v/>
      </c>
      <c r="I466" s="2" t="inlineStr">
        <is>
          <t>Online Sipariş</t>
        </is>
      </c>
    </row>
    <row r="467">
      <c r="A467" s="11" t="n">
        <v>46043</v>
      </c>
      <c r="B467" s="2" t="inlineStr">
        <is>
          <t>SKU-039</t>
        </is>
      </c>
      <c r="C467" s="6" t="inlineStr">
        <is>
          <t>Çıkış</t>
        </is>
      </c>
      <c r="D467" s="2" t="inlineStr">
        <is>
          <t>SAT-88265</t>
        </is>
      </c>
      <c r="E467" s="3" t="n">
        <v>4</v>
      </c>
      <c r="F467" s="4" t="n">
        <v>79</v>
      </c>
      <c r="G467" s="4">
        <f>IF($E467="","",$E467*$F467)</f>
        <v/>
      </c>
      <c r="H467" s="4">
        <f>IF($B467="","",$E467*VLOOKUP($B467,'Ürünler'!$A$2:$H$51,8,0))</f>
        <v/>
      </c>
      <c r="I467" s="2" t="inlineStr">
        <is>
          <t>Yılmaz Ticaret</t>
        </is>
      </c>
    </row>
    <row r="468">
      <c r="A468" s="11" t="n">
        <v>46045</v>
      </c>
      <c r="B468" s="2" t="inlineStr">
        <is>
          <t>SKU-016</t>
        </is>
      </c>
      <c r="C468" s="6" t="inlineStr">
        <is>
          <t>Çıkış</t>
        </is>
      </c>
      <c r="D468" s="2" t="inlineStr">
        <is>
          <t>SAT-79806</t>
        </is>
      </c>
      <c r="E468" s="3" t="n">
        <v>3</v>
      </c>
      <c r="F468" s="4" t="n">
        <v>999</v>
      </c>
      <c r="G468" s="4">
        <f>IF($E468="","",$E468*$F468)</f>
        <v/>
      </c>
      <c r="H468" s="4">
        <f>IF($B468="","",$E468*VLOOKUP($B468,'Ürünler'!$A$2:$H$51,8,0))</f>
        <v/>
      </c>
      <c r="I468" s="2" t="inlineStr">
        <is>
          <t>Mağaza 2</t>
        </is>
      </c>
    </row>
    <row r="469">
      <c r="A469" s="11" t="n">
        <v>46045</v>
      </c>
      <c r="B469" s="2" t="inlineStr">
        <is>
          <t>SKU-030</t>
        </is>
      </c>
      <c r="C469" s="6" t="inlineStr">
        <is>
          <t>Çıkış</t>
        </is>
      </c>
      <c r="D469" s="2" t="inlineStr">
        <is>
          <t>SAT-21232</t>
        </is>
      </c>
      <c r="E469" s="3" t="n">
        <v>3</v>
      </c>
      <c r="F469" s="4" t="n">
        <v>419</v>
      </c>
      <c r="G469" s="4">
        <f>IF($E469="","",$E469*$F469)</f>
        <v/>
      </c>
      <c r="H469" s="4">
        <f>IF($B469="","",$E469*VLOOKUP($B469,'Ürünler'!$A$2:$H$51,8,0))</f>
        <v/>
      </c>
      <c r="I469" s="2" t="inlineStr">
        <is>
          <t>Toptan - Ankara</t>
        </is>
      </c>
    </row>
    <row r="470">
      <c r="A470" s="11" t="n">
        <v>46045</v>
      </c>
      <c r="B470" s="2" t="inlineStr">
        <is>
          <t>SKU-033</t>
        </is>
      </c>
      <c r="C470" s="6" t="inlineStr">
        <is>
          <t>Çıkış</t>
        </is>
      </c>
      <c r="D470" s="2" t="inlineStr">
        <is>
          <t>SAT-83607</t>
        </is>
      </c>
      <c r="E470" s="3" t="n">
        <v>2</v>
      </c>
      <c r="F470" s="4" t="n">
        <v>3290</v>
      </c>
      <c r="G470" s="4">
        <f>IF($E470="","",$E470*$F470)</f>
        <v/>
      </c>
      <c r="H470" s="4">
        <f>IF($B470="","",$E470*VLOOKUP($B470,'Ürünler'!$A$2:$H$51,8,0))</f>
        <v/>
      </c>
      <c r="I470" s="2" t="inlineStr">
        <is>
          <t>Toptan - Ankara</t>
        </is>
      </c>
    </row>
    <row r="471">
      <c r="A471" s="11" t="n">
        <v>46045</v>
      </c>
      <c r="B471" s="2" t="inlineStr">
        <is>
          <t>SKU-040</t>
        </is>
      </c>
      <c r="C471" s="6" t="inlineStr">
        <is>
          <t>Çıkış</t>
        </is>
      </c>
      <c r="D471" s="2" t="inlineStr">
        <is>
          <t>SAT-84381</t>
        </is>
      </c>
      <c r="E471" s="3" t="n">
        <v>4</v>
      </c>
      <c r="F471" s="4" t="n">
        <v>1049</v>
      </c>
      <c r="G471" s="4">
        <f>IF($E471="","",$E471*$F471)</f>
        <v/>
      </c>
      <c r="H471" s="4">
        <f>IF($B471="","",$E471*VLOOKUP($B471,'Ürünler'!$A$2:$H$51,8,0))</f>
        <v/>
      </c>
      <c r="I471" s="2" t="inlineStr">
        <is>
          <t>Perakende Satış</t>
        </is>
      </c>
    </row>
    <row r="472">
      <c r="A472" s="11" t="n">
        <v>46046</v>
      </c>
      <c r="B472" s="2" t="inlineStr">
        <is>
          <t>SKU-024</t>
        </is>
      </c>
      <c r="C472" s="6" t="inlineStr">
        <is>
          <t>Çıkış</t>
        </is>
      </c>
      <c r="D472" s="2" t="inlineStr">
        <is>
          <t>SAT-75774</t>
        </is>
      </c>
      <c r="E472" s="3" t="n">
        <v>1</v>
      </c>
      <c r="F472" s="4" t="n">
        <v>289</v>
      </c>
      <c r="G472" s="4">
        <f>IF($E472="","",$E472*$F472)</f>
        <v/>
      </c>
      <c r="H472" s="4">
        <f>IF($B472="","",$E472*VLOOKUP($B472,'Ürünler'!$A$2:$H$51,8,0))</f>
        <v/>
      </c>
      <c r="I472" s="2" t="inlineStr">
        <is>
          <t>Toptan - Ankara</t>
        </is>
      </c>
    </row>
    <row r="473">
      <c r="A473" s="11" t="n">
        <v>46046</v>
      </c>
      <c r="B473" s="2" t="inlineStr">
        <is>
          <t>SKU-048</t>
        </is>
      </c>
      <c r="C473" s="6" t="inlineStr">
        <is>
          <t>Çıkış</t>
        </is>
      </c>
      <c r="D473" s="2" t="inlineStr">
        <is>
          <t>SAT-24019</t>
        </is>
      </c>
      <c r="E473" s="3" t="n">
        <v>1</v>
      </c>
      <c r="F473" s="4" t="n">
        <v>459</v>
      </c>
      <c r="G473" s="4">
        <f>IF($E473="","",$E473*$F473)</f>
        <v/>
      </c>
      <c r="H473" s="4">
        <f>IF($B473="","",$E473*VLOOKUP($B473,'Ürünler'!$A$2:$H$51,8,0))</f>
        <v/>
      </c>
      <c r="I473" s="2" t="inlineStr">
        <is>
          <t>Online Sipariş</t>
        </is>
      </c>
    </row>
    <row r="474">
      <c r="A474" s="11" t="n">
        <v>46047</v>
      </c>
      <c r="B474" s="2" t="inlineStr">
        <is>
          <t>SKU-007</t>
        </is>
      </c>
      <c r="C474" s="6" t="inlineStr">
        <is>
          <t>Çıkış</t>
        </is>
      </c>
      <c r="D474" s="2" t="inlineStr">
        <is>
          <t>SAT-33819</t>
        </is>
      </c>
      <c r="E474" s="3" t="n">
        <v>4</v>
      </c>
      <c r="F474" s="4" t="n">
        <v>449</v>
      </c>
      <c r="G474" s="4">
        <f>IF($E474="","",$E474*$F474)</f>
        <v/>
      </c>
      <c r="H474" s="4">
        <f>IF($B474="","",$E474*VLOOKUP($B474,'Ürünler'!$A$2:$H$51,8,0))</f>
        <v/>
      </c>
      <c r="I474" s="2" t="inlineStr">
        <is>
          <t>Perakende Satış</t>
        </is>
      </c>
    </row>
    <row r="475">
      <c r="A475" s="11" t="n">
        <v>46047</v>
      </c>
      <c r="B475" s="2" t="inlineStr">
        <is>
          <t>SKU-017</t>
        </is>
      </c>
      <c r="C475" s="6" t="inlineStr">
        <is>
          <t>Çıkış</t>
        </is>
      </c>
      <c r="D475" s="2" t="inlineStr">
        <is>
          <t>SAT-86064</t>
        </is>
      </c>
      <c r="E475" s="3" t="n">
        <v>3</v>
      </c>
      <c r="F475" s="4" t="n">
        <v>2190</v>
      </c>
      <c r="G475" s="4">
        <f>IF($E475="","",$E475*$F475)</f>
        <v/>
      </c>
      <c r="H475" s="4">
        <f>IF($B475="","",$E475*VLOOKUP($B475,'Ürünler'!$A$2:$H$51,8,0))</f>
        <v/>
      </c>
      <c r="I475" s="2" t="inlineStr">
        <is>
          <t>Toptan - Ankara</t>
        </is>
      </c>
    </row>
    <row r="476">
      <c r="A476" s="11" t="n">
        <v>46047</v>
      </c>
      <c r="B476" s="2" t="inlineStr">
        <is>
          <t>SKU-020</t>
        </is>
      </c>
      <c r="C476" s="6" t="inlineStr">
        <is>
          <t>Çıkış</t>
        </is>
      </c>
      <c r="D476" s="2" t="inlineStr">
        <is>
          <t>SAT-60678</t>
        </is>
      </c>
      <c r="E476" s="3" t="n">
        <v>1</v>
      </c>
      <c r="F476" s="4" t="n">
        <v>329</v>
      </c>
      <c r="G476" s="4">
        <f>IF($E476="","",$E476*$F476)</f>
        <v/>
      </c>
      <c r="H476" s="4">
        <f>IF($B476="","",$E476*VLOOKUP($B476,'Ürünler'!$A$2:$H$51,8,0))</f>
        <v/>
      </c>
      <c r="I476" s="2" t="inlineStr">
        <is>
          <t>Online Sipariş</t>
        </is>
      </c>
    </row>
    <row r="477">
      <c r="A477" s="11" t="n">
        <v>46047</v>
      </c>
      <c r="B477" s="2" t="inlineStr">
        <is>
          <t>SKU-036</t>
        </is>
      </c>
      <c r="C477" s="6" t="inlineStr">
        <is>
          <t>Çıkış</t>
        </is>
      </c>
      <c r="D477" s="2" t="inlineStr">
        <is>
          <t>SAT-90254</t>
        </is>
      </c>
      <c r="E477" s="3" t="n">
        <v>2</v>
      </c>
      <c r="F477" s="4" t="n">
        <v>299</v>
      </c>
      <c r="G477" s="4">
        <f>IF($E477="","",$E477*$F477)</f>
        <v/>
      </c>
      <c r="H477" s="4">
        <f>IF($B477="","",$E477*VLOOKUP($B477,'Ürünler'!$A$2:$H$51,8,0))</f>
        <v/>
      </c>
      <c r="I477" s="2" t="inlineStr">
        <is>
          <t>Toptan - Ankara</t>
        </is>
      </c>
    </row>
    <row r="478">
      <c r="A478" s="11" t="n">
        <v>46049</v>
      </c>
      <c r="B478" s="2" t="inlineStr">
        <is>
          <t>SKU-029</t>
        </is>
      </c>
      <c r="C478" s="6" t="inlineStr">
        <is>
          <t>Çıkış</t>
        </is>
      </c>
      <c r="D478" s="2" t="inlineStr">
        <is>
          <t>SAT-43084</t>
        </is>
      </c>
      <c r="E478" s="3" t="n">
        <v>5</v>
      </c>
      <c r="F478" s="4" t="n">
        <v>419</v>
      </c>
      <c r="G478" s="4">
        <f>IF($E478="","",$E478*$F478)</f>
        <v/>
      </c>
      <c r="H478" s="4">
        <f>IF($B478="","",$E478*VLOOKUP($B478,'Ürünler'!$A$2:$H$51,8,0))</f>
        <v/>
      </c>
      <c r="I478" s="2" t="inlineStr">
        <is>
          <t>Online Sipariş</t>
        </is>
      </c>
    </row>
    <row r="479">
      <c r="A479" s="11" t="n">
        <v>46050</v>
      </c>
      <c r="B479" s="2" t="inlineStr">
        <is>
          <t>SKU-006</t>
        </is>
      </c>
      <c r="C479" s="6" t="inlineStr">
        <is>
          <t>Çıkış</t>
        </is>
      </c>
      <c r="D479" s="2" t="inlineStr">
        <is>
          <t>SAT-42662</t>
        </is>
      </c>
      <c r="E479" s="3" t="n">
        <v>3</v>
      </c>
      <c r="F479" s="4" t="n">
        <v>449</v>
      </c>
      <c r="G479" s="4">
        <f>IF($E479="","",$E479*$F479)</f>
        <v/>
      </c>
      <c r="H479" s="4">
        <f>IF($B479="","",$E479*VLOOKUP($B479,'Ürünler'!$A$2:$H$51,8,0))</f>
        <v/>
      </c>
      <c r="I479" s="2" t="inlineStr">
        <is>
          <t>Perakende Satış</t>
        </is>
      </c>
    </row>
    <row r="480">
      <c r="A480" s="11" t="n">
        <v>46050</v>
      </c>
      <c r="B480" s="2" t="inlineStr">
        <is>
          <t>SKU-013</t>
        </is>
      </c>
      <c r="C480" s="6" t="inlineStr">
        <is>
          <t>Çıkış</t>
        </is>
      </c>
      <c r="D480" s="2" t="inlineStr">
        <is>
          <t>SAT-52992</t>
        </is>
      </c>
      <c r="E480" s="3" t="n">
        <v>1</v>
      </c>
      <c r="F480" s="4" t="n">
        <v>599</v>
      </c>
      <c r="G480" s="4">
        <f>IF($E480="","",$E480*$F480)</f>
        <v/>
      </c>
      <c r="H480" s="4">
        <f>IF($B480="","",$E480*VLOOKUP($B480,'Ürünler'!$A$2:$H$51,8,0))</f>
        <v/>
      </c>
      <c r="I480" s="2" t="inlineStr">
        <is>
          <t>Toptan - Ankara</t>
        </is>
      </c>
    </row>
    <row r="481">
      <c r="A481" s="11" t="n">
        <v>46050</v>
      </c>
      <c r="B481" s="2" t="inlineStr">
        <is>
          <t>SKU-050</t>
        </is>
      </c>
      <c r="C481" s="6" t="inlineStr">
        <is>
          <t>Çıkış</t>
        </is>
      </c>
      <c r="D481" s="2" t="inlineStr">
        <is>
          <t>SAT-95105</t>
        </is>
      </c>
      <c r="E481" s="3" t="n">
        <v>3</v>
      </c>
      <c r="F481" s="4" t="n">
        <v>79</v>
      </c>
      <c r="G481" s="4">
        <f>IF($E481="","",$E481*$F481)</f>
        <v/>
      </c>
      <c r="H481" s="4">
        <f>IF($B481="","",$E481*VLOOKUP($B481,'Ürünler'!$A$2:$H$51,8,0))</f>
        <v/>
      </c>
      <c r="I481" s="2" t="inlineStr">
        <is>
          <t>Perakende Satış</t>
        </is>
      </c>
    </row>
    <row r="482">
      <c r="A482" s="11" t="n">
        <v>46051</v>
      </c>
      <c r="B482" s="2" t="inlineStr">
        <is>
          <t>SKU-008</t>
        </is>
      </c>
      <c r="C482" s="6" t="inlineStr">
        <is>
          <t>Çıkış</t>
        </is>
      </c>
      <c r="D482" s="2" t="inlineStr">
        <is>
          <t>SAT-89997</t>
        </is>
      </c>
      <c r="E482" s="3" t="n">
        <v>1</v>
      </c>
      <c r="F482" s="4" t="n">
        <v>479</v>
      </c>
      <c r="G482" s="4">
        <f>IF($E482="","",$E482*$F482)</f>
        <v/>
      </c>
      <c r="H482" s="4">
        <f>IF($B482="","",$E482*VLOOKUP($B482,'Ürünler'!$A$2:$H$51,8,0))</f>
        <v/>
      </c>
      <c r="I482" s="2" t="inlineStr">
        <is>
          <t>Mağaza 2</t>
        </is>
      </c>
    </row>
    <row r="483">
      <c r="A483" s="11" t="n">
        <v>46051</v>
      </c>
      <c r="B483" s="2" t="inlineStr">
        <is>
          <t>SKU-035</t>
        </is>
      </c>
      <c r="C483" s="6" t="inlineStr">
        <is>
          <t>Çıkış</t>
        </is>
      </c>
      <c r="D483" s="2" t="inlineStr">
        <is>
          <t>SAT-60335</t>
        </is>
      </c>
      <c r="E483" s="3" t="n">
        <v>1</v>
      </c>
      <c r="F483" s="4" t="n">
        <v>299</v>
      </c>
      <c r="G483" s="4">
        <f>IF($E483="","",$E483*$F483)</f>
        <v/>
      </c>
      <c r="H483" s="4">
        <f>IF($B483="","",$E483*VLOOKUP($B483,'Ürünler'!$A$2:$H$51,8,0))</f>
        <v/>
      </c>
      <c r="I483" s="2" t="inlineStr">
        <is>
          <t>Online Sipariş</t>
        </is>
      </c>
    </row>
    <row r="484">
      <c r="A484" s="11" t="n">
        <v>46052</v>
      </c>
      <c r="B484" s="2" t="inlineStr">
        <is>
          <t>SKU-010</t>
        </is>
      </c>
      <c r="C484" s="6" t="inlineStr">
        <is>
          <t>Çıkış</t>
        </is>
      </c>
      <c r="D484" s="2" t="inlineStr">
        <is>
          <t>SAT-42816</t>
        </is>
      </c>
      <c r="E484" s="3" t="n">
        <v>1</v>
      </c>
      <c r="F484" s="4" t="n">
        <v>359</v>
      </c>
      <c r="G484" s="4">
        <f>IF($E484="","",$E484*$F484)</f>
        <v/>
      </c>
      <c r="H484" s="4">
        <f>IF($B484="","",$E484*VLOOKUP($B484,'Ürünler'!$A$2:$H$51,8,0))</f>
        <v/>
      </c>
      <c r="I484" s="2" t="inlineStr">
        <is>
          <t>Perakende Satış</t>
        </is>
      </c>
    </row>
    <row r="485">
      <c r="A485" s="11" t="n">
        <v>46052</v>
      </c>
      <c r="B485" s="2" t="inlineStr">
        <is>
          <t>SKU-012</t>
        </is>
      </c>
      <c r="C485" s="6" t="inlineStr">
        <is>
          <t>Çıkış</t>
        </is>
      </c>
      <c r="D485" s="2" t="inlineStr">
        <is>
          <t>SAT-60140</t>
        </is>
      </c>
      <c r="E485" s="3" t="n">
        <v>3</v>
      </c>
      <c r="F485" s="4" t="n">
        <v>1750</v>
      </c>
      <c r="G485" s="4">
        <f>IF($E485="","",$E485*$F485)</f>
        <v/>
      </c>
      <c r="H485" s="4">
        <f>IF($B485="","",$E485*VLOOKUP($B485,'Ürünler'!$A$2:$H$51,8,0))</f>
        <v/>
      </c>
      <c r="I485" s="2" t="inlineStr">
        <is>
          <t>Toptan - Ankara</t>
        </is>
      </c>
    </row>
    <row r="486">
      <c r="A486" s="11" t="n">
        <v>46052</v>
      </c>
      <c r="B486" s="2" t="inlineStr">
        <is>
          <t>SKU-015</t>
        </is>
      </c>
      <c r="C486" s="6" t="inlineStr">
        <is>
          <t>Çıkış</t>
        </is>
      </c>
      <c r="D486" s="2" t="inlineStr">
        <is>
          <t>SAT-50953</t>
        </is>
      </c>
      <c r="E486" s="3" t="n">
        <v>7</v>
      </c>
      <c r="F486" s="4" t="n">
        <v>999</v>
      </c>
      <c r="G486" s="4">
        <f>IF($E486="","",$E486*$F486)</f>
        <v/>
      </c>
      <c r="H486" s="4">
        <f>IF($B486="","",$E486*VLOOKUP($B486,'Ürünler'!$A$2:$H$51,8,0))</f>
        <v/>
      </c>
      <c r="I486" s="2" t="inlineStr">
        <is>
          <t>Online Sipariş</t>
        </is>
      </c>
    </row>
    <row r="487">
      <c r="A487" s="11" t="n">
        <v>46052</v>
      </c>
      <c r="B487" s="2" t="inlineStr">
        <is>
          <t>SKU-025</t>
        </is>
      </c>
      <c r="C487" s="6" t="inlineStr">
        <is>
          <t>Çıkış</t>
        </is>
      </c>
      <c r="D487" s="2" t="inlineStr">
        <is>
          <t>SAT-24064</t>
        </is>
      </c>
      <c r="E487" s="3" t="n">
        <v>4</v>
      </c>
      <c r="F487" s="4" t="n">
        <v>749</v>
      </c>
      <c r="G487" s="4">
        <f>IF($E487="","",$E487*$F487)</f>
        <v/>
      </c>
      <c r="H487" s="4">
        <f>IF($B487="","",$E487*VLOOKUP($B487,'Ürünler'!$A$2:$H$51,8,0))</f>
        <v/>
      </c>
      <c r="I487" s="2" t="inlineStr">
        <is>
          <t>Online Sipariş</t>
        </is>
      </c>
    </row>
    <row r="488">
      <c r="A488" s="11" t="n">
        <v>46053</v>
      </c>
      <c r="B488" s="2" t="inlineStr">
        <is>
          <t>SKU-031</t>
        </is>
      </c>
      <c r="C488" s="6" t="inlineStr">
        <is>
          <t>Çıkış</t>
        </is>
      </c>
      <c r="D488" s="2" t="inlineStr">
        <is>
          <t>SAT-87908</t>
        </is>
      </c>
      <c r="E488" s="3" t="n">
        <v>4</v>
      </c>
      <c r="F488" s="4" t="n">
        <v>339</v>
      </c>
      <c r="G488" s="4">
        <f>IF($E488="","",$E488*$F488)</f>
        <v/>
      </c>
      <c r="H488" s="4">
        <f>IF($B488="","",$E488*VLOOKUP($B488,'Ürünler'!$A$2:$H$51,8,0))</f>
        <v/>
      </c>
      <c r="I488" s="2" t="inlineStr">
        <is>
          <t>Yılmaz Ticaret</t>
        </is>
      </c>
    </row>
    <row r="489">
      <c r="A489" s="11" t="n">
        <v>46053</v>
      </c>
      <c r="B489" s="2" t="inlineStr">
        <is>
          <t>SKU-033</t>
        </is>
      </c>
      <c r="C489" s="6" t="inlineStr">
        <is>
          <t>Çıkış</t>
        </is>
      </c>
      <c r="D489" s="2" t="inlineStr">
        <is>
          <t>SAT-74876</t>
        </is>
      </c>
      <c r="E489" s="3" t="n">
        <v>10</v>
      </c>
      <c r="F489" s="4" t="n">
        <v>3290</v>
      </c>
      <c r="G489" s="4">
        <f>IF($E489="","",$E489*$F489)</f>
        <v/>
      </c>
      <c r="H489" s="4">
        <f>IF($B489="","",$E489*VLOOKUP($B489,'Ürünler'!$A$2:$H$51,8,0))</f>
        <v/>
      </c>
      <c r="I489" s="2" t="inlineStr">
        <is>
          <t>Toptan - Kayseri</t>
        </is>
      </c>
    </row>
    <row r="490">
      <c r="A490" s="11" t="n">
        <v>46054</v>
      </c>
      <c r="B490" s="2" t="inlineStr">
        <is>
          <t>SKU-019</t>
        </is>
      </c>
      <c r="C490" s="6" t="inlineStr">
        <is>
          <t>Giriş</t>
        </is>
      </c>
      <c r="D490" s="2" t="inlineStr">
        <is>
          <t>ALS-4906</t>
        </is>
      </c>
      <c r="E490" s="3" t="n">
        <v>1</v>
      </c>
      <c r="F490" s="4" t="n">
        <v>42</v>
      </c>
      <c r="G490" s="4">
        <f>IF($E490="","",$E490*$F490)</f>
        <v/>
      </c>
      <c r="H490" s="4">
        <f>IF($B490="","",$E490*VLOOKUP($B490,'Ürünler'!$A$2:$H$51,8,0))</f>
        <v/>
      </c>
      <c r="I490" s="2" t="inlineStr">
        <is>
          <t>İthalat Merkezi</t>
        </is>
      </c>
    </row>
    <row r="491">
      <c r="A491" s="11" t="n">
        <v>46054</v>
      </c>
      <c r="B491" s="2" t="inlineStr">
        <is>
          <t>SKU-036</t>
        </is>
      </c>
      <c r="C491" s="6" t="inlineStr">
        <is>
          <t>Giriş</t>
        </is>
      </c>
      <c r="D491" s="2" t="inlineStr">
        <is>
          <t>ALS-6067</t>
        </is>
      </c>
      <c r="E491" s="3" t="n">
        <v>1</v>
      </c>
      <c r="F491" s="4" t="n">
        <v>155</v>
      </c>
      <c r="G491" s="4">
        <f>IF($E491="","",$E491*$F491)</f>
        <v/>
      </c>
      <c r="H491" s="4">
        <f>IF($B491="","",$E491*VLOOKUP($B491,'Ürünler'!$A$2:$H$51,8,0))</f>
        <v/>
      </c>
      <c r="I491" s="2" t="inlineStr">
        <is>
          <t>Bursa Konfeksiyon</t>
        </is>
      </c>
    </row>
    <row r="492">
      <c r="A492" s="11" t="n">
        <v>46054</v>
      </c>
      <c r="B492" s="2" t="inlineStr">
        <is>
          <t>SKU-039</t>
        </is>
      </c>
      <c r="C492" s="6" t="inlineStr">
        <is>
          <t>Giriş</t>
        </is>
      </c>
      <c r="D492" s="2" t="inlineStr">
        <is>
          <t>ALS-5602</t>
        </is>
      </c>
      <c r="E492" s="3" t="n">
        <v>2</v>
      </c>
      <c r="F492" s="4" t="n">
        <v>38</v>
      </c>
      <c r="G492" s="4">
        <f>IF($E492="","",$E492*$F492)</f>
        <v/>
      </c>
      <c r="H492" s="4">
        <f>IF($B492="","",$E492*VLOOKUP($B492,'Ürünler'!$A$2:$H$51,8,0))</f>
        <v/>
      </c>
      <c r="I492" s="2" t="inlineStr">
        <is>
          <t>Ege Tekstil A.Ş.</t>
        </is>
      </c>
    </row>
    <row r="493">
      <c r="A493" s="11" t="n">
        <v>46054</v>
      </c>
      <c r="B493" s="2" t="inlineStr">
        <is>
          <t>SKU-047</t>
        </is>
      </c>
      <c r="C493" s="6" t="inlineStr">
        <is>
          <t>Giriş</t>
        </is>
      </c>
      <c r="D493" s="2" t="inlineStr">
        <is>
          <t>ALS-9598</t>
        </is>
      </c>
      <c r="E493" s="3" t="n">
        <v>1</v>
      </c>
      <c r="F493" s="4" t="n">
        <v>88</v>
      </c>
      <c r="G493" s="4">
        <f>IF($E493="","",$E493*$F493)</f>
        <v/>
      </c>
      <c r="H493" s="4">
        <f>IF($B493="","",$E493*VLOOKUP($B493,'Ürünler'!$A$2:$H$51,8,0))</f>
        <v/>
      </c>
      <c r="I493" s="2" t="inlineStr">
        <is>
          <t>Denizli Ev Tekstil</t>
        </is>
      </c>
    </row>
    <row r="494">
      <c r="A494" s="11" t="n">
        <v>46055</v>
      </c>
      <c r="B494" s="2" t="inlineStr">
        <is>
          <t>SKU-010</t>
        </is>
      </c>
      <c r="C494" s="6" t="inlineStr">
        <is>
          <t>Giriş</t>
        </is>
      </c>
      <c r="D494" s="2" t="inlineStr">
        <is>
          <t>ALS-4750</t>
        </is>
      </c>
      <c r="E494" s="3" t="n">
        <v>1</v>
      </c>
      <c r="F494" s="4" t="n">
        <v>198</v>
      </c>
      <c r="G494" s="4">
        <f>IF($E494="","",$E494*$F494)</f>
        <v/>
      </c>
      <c r="H494" s="4">
        <f>IF($B494="","",$E494*VLOOKUP($B494,'Ürünler'!$A$2:$H$51,8,0))</f>
        <v/>
      </c>
      <c r="I494" s="2" t="inlineStr">
        <is>
          <t>Denizli Ev Tekstil</t>
        </is>
      </c>
    </row>
    <row r="495">
      <c r="A495" s="11" t="n">
        <v>46055</v>
      </c>
      <c r="B495" s="2" t="inlineStr">
        <is>
          <t>SKU-015</t>
        </is>
      </c>
      <c r="C495" s="6" t="inlineStr">
        <is>
          <t>Giriş</t>
        </is>
      </c>
      <c r="D495" s="2" t="inlineStr">
        <is>
          <t>ALS-9313</t>
        </is>
      </c>
      <c r="E495" s="3" t="n">
        <v>1</v>
      </c>
      <c r="F495" s="4" t="n">
        <v>540</v>
      </c>
      <c r="G495" s="4">
        <f>IF($E495="","",$E495*$F495)</f>
        <v/>
      </c>
      <c r="H495" s="4">
        <f>IF($B495="","",$E495*VLOOKUP($B495,'Ürünler'!$A$2:$H$51,8,0))</f>
        <v/>
      </c>
      <c r="I495" s="2" t="inlineStr">
        <is>
          <t>Bursa Konfeksiyon</t>
        </is>
      </c>
    </row>
    <row r="496">
      <c r="A496" s="11" t="n">
        <v>46055</v>
      </c>
      <c r="B496" s="2" t="inlineStr">
        <is>
          <t>SKU-021</t>
        </is>
      </c>
      <c r="C496" s="6" t="inlineStr">
        <is>
          <t>Giriş</t>
        </is>
      </c>
      <c r="D496" s="2" t="inlineStr">
        <is>
          <t>ALS-8406</t>
        </is>
      </c>
      <c r="E496" s="3" t="n">
        <v>1</v>
      </c>
      <c r="F496" s="4" t="n">
        <v>165</v>
      </c>
      <c r="G496" s="4">
        <f>IF($E496="","",$E496*$F496)</f>
        <v/>
      </c>
      <c r="H496" s="4">
        <f>IF($B496="","",$E496*VLOOKUP($B496,'Ürünler'!$A$2:$H$51,8,0))</f>
        <v/>
      </c>
      <c r="I496" s="2" t="inlineStr">
        <is>
          <t>Bursa Konfeksiyon</t>
        </is>
      </c>
    </row>
    <row r="497">
      <c r="A497" s="11" t="n">
        <v>46056</v>
      </c>
      <c r="B497" s="2" t="inlineStr">
        <is>
          <t>SKU-011</t>
        </is>
      </c>
      <c r="C497" s="6" t="inlineStr">
        <is>
          <t>Giriş</t>
        </is>
      </c>
      <c r="D497" s="2" t="inlineStr">
        <is>
          <t>ALS-2143</t>
        </is>
      </c>
      <c r="E497" s="3" t="n">
        <v>2</v>
      </c>
      <c r="F497" s="4" t="n">
        <v>890</v>
      </c>
      <c r="G497" s="4">
        <f>IF($E497="","",$E497*$F497)</f>
        <v/>
      </c>
      <c r="H497" s="4">
        <f>IF($B497="","",$E497*VLOOKUP($B497,'Ürünler'!$A$2:$H$51,8,0))</f>
        <v/>
      </c>
      <c r="I497" s="2" t="inlineStr">
        <is>
          <t>Anadolu Deri Ltd.</t>
        </is>
      </c>
    </row>
    <row r="498">
      <c r="A498" s="11" t="n">
        <v>46056</v>
      </c>
      <c r="B498" s="2" t="inlineStr">
        <is>
          <t>SKU-012</t>
        </is>
      </c>
      <c r="C498" s="6" t="inlineStr">
        <is>
          <t>Giriş</t>
        </is>
      </c>
      <c r="D498" s="2" t="inlineStr">
        <is>
          <t>ALS-4804</t>
        </is>
      </c>
      <c r="E498" s="3" t="n">
        <v>1</v>
      </c>
      <c r="F498" s="4" t="n">
        <v>920</v>
      </c>
      <c r="G498" s="4">
        <f>IF($E498="","",$E498*$F498)</f>
        <v/>
      </c>
      <c r="H498" s="4">
        <f>IF($B498="","",$E498*VLOOKUP($B498,'Ürünler'!$A$2:$H$51,8,0))</f>
        <v/>
      </c>
      <c r="I498" s="2" t="inlineStr">
        <is>
          <t>İthalat Merkezi</t>
        </is>
      </c>
    </row>
    <row r="499">
      <c r="A499" s="11" t="n">
        <v>46056</v>
      </c>
      <c r="B499" s="2" t="inlineStr">
        <is>
          <t>SKU-040</t>
        </is>
      </c>
      <c r="C499" s="6" t="inlineStr">
        <is>
          <t>Giriş</t>
        </is>
      </c>
      <c r="D499" s="2" t="inlineStr">
        <is>
          <t>ALS-6213</t>
        </is>
      </c>
      <c r="E499" s="3" t="n">
        <v>1</v>
      </c>
      <c r="F499" s="4" t="n">
        <v>545</v>
      </c>
      <c r="G499" s="4">
        <f>IF($E499="","",$E499*$F499)</f>
        <v/>
      </c>
      <c r="H499" s="4">
        <f>IF($B499="","",$E499*VLOOKUP($B499,'Ürünler'!$A$2:$H$51,8,0))</f>
        <v/>
      </c>
      <c r="I499" s="2" t="inlineStr">
        <is>
          <t>Denizli Ev Tekstil</t>
        </is>
      </c>
    </row>
    <row r="500">
      <c r="A500" s="11" t="n">
        <v>46057</v>
      </c>
      <c r="B500" s="2" t="inlineStr">
        <is>
          <t>SKU-013</t>
        </is>
      </c>
      <c r="C500" s="6" t="inlineStr">
        <is>
          <t>Giriş</t>
        </is>
      </c>
      <c r="D500" s="2" t="inlineStr">
        <is>
          <t>ALS-2035</t>
        </is>
      </c>
      <c r="E500" s="3" t="n">
        <v>1</v>
      </c>
      <c r="F500" s="4" t="n">
        <v>320</v>
      </c>
      <c r="G500" s="4">
        <f>IF($E500="","",$E500*$F500)</f>
        <v/>
      </c>
      <c r="H500" s="4">
        <f>IF($B500="","",$E500*VLOOKUP($B500,'Ürünler'!$A$2:$H$51,8,0))</f>
        <v/>
      </c>
      <c r="I500" s="2" t="inlineStr">
        <is>
          <t>İthalat Merkezi</t>
        </is>
      </c>
    </row>
    <row r="501">
      <c r="A501" s="11" t="n">
        <v>46057</v>
      </c>
      <c r="B501" s="2" t="inlineStr">
        <is>
          <t>SKU-016</t>
        </is>
      </c>
      <c r="C501" s="6" t="inlineStr">
        <is>
          <t>Giriş</t>
        </is>
      </c>
      <c r="D501" s="2" t="inlineStr">
        <is>
          <t>ALS-9196</t>
        </is>
      </c>
      <c r="E501" s="3" t="n">
        <v>2</v>
      </c>
      <c r="F501" s="4" t="n">
        <v>540</v>
      </c>
      <c r="G501" s="4">
        <f>IF($E501="","",$E501*$F501)</f>
        <v/>
      </c>
      <c r="H501" s="4">
        <f>IF($B501="","",$E501*VLOOKUP($B501,'Ürünler'!$A$2:$H$51,8,0))</f>
        <v/>
      </c>
      <c r="I501" s="2" t="inlineStr">
        <is>
          <t>Denizli Ev Tekstil</t>
        </is>
      </c>
    </row>
    <row r="502">
      <c r="A502" s="11" t="n">
        <v>46058</v>
      </c>
      <c r="B502" s="2" t="inlineStr">
        <is>
          <t>SKU-007</t>
        </is>
      </c>
      <c r="C502" s="6" t="inlineStr">
        <is>
          <t>Giriş</t>
        </is>
      </c>
      <c r="D502" s="2" t="inlineStr">
        <is>
          <t>ALS-7211</t>
        </is>
      </c>
      <c r="E502" s="3" t="n">
        <v>2</v>
      </c>
      <c r="F502" s="4" t="n">
        <v>245</v>
      </c>
      <c r="G502" s="4">
        <f>IF($E502="","",$E502*$F502)</f>
        <v/>
      </c>
      <c r="H502" s="4">
        <f>IF($B502="","",$E502*VLOOKUP($B502,'Ürünler'!$A$2:$H$51,8,0))</f>
        <v/>
      </c>
      <c r="I502" s="2" t="inlineStr">
        <is>
          <t>Anadolu Deri Ltd.</t>
        </is>
      </c>
    </row>
    <row r="503">
      <c r="A503" s="11" t="n">
        <v>46058</v>
      </c>
      <c r="B503" s="2" t="inlineStr">
        <is>
          <t>SKU-014</t>
        </is>
      </c>
      <c r="C503" s="6" t="inlineStr">
        <is>
          <t>Giriş</t>
        </is>
      </c>
      <c r="D503" s="2" t="inlineStr">
        <is>
          <t>ALS-1858</t>
        </is>
      </c>
      <c r="E503" s="3" t="n">
        <v>1</v>
      </c>
      <c r="F503" s="4" t="n">
        <v>540</v>
      </c>
      <c r="G503" s="4">
        <f>IF($E503="","",$E503*$F503)</f>
        <v/>
      </c>
      <c r="H503" s="4">
        <f>IF($B503="","",$E503*VLOOKUP($B503,'Ürünler'!$A$2:$H$51,8,0))</f>
        <v/>
      </c>
      <c r="I503" s="2" t="inlineStr">
        <is>
          <t>Bursa Konfeksiyon</t>
        </is>
      </c>
    </row>
    <row r="504">
      <c r="A504" s="11" t="n">
        <v>46058</v>
      </c>
      <c r="B504" s="2" t="inlineStr">
        <is>
          <t>SKU-031</t>
        </is>
      </c>
      <c r="C504" s="6" t="inlineStr">
        <is>
          <t>Giriş</t>
        </is>
      </c>
      <c r="D504" s="2" t="inlineStr">
        <is>
          <t>ALS-6253</t>
        </is>
      </c>
      <c r="E504" s="3" t="n">
        <v>1</v>
      </c>
      <c r="F504" s="4" t="n">
        <v>178</v>
      </c>
      <c r="G504" s="4">
        <f>IF($E504="","",$E504*$F504)</f>
        <v/>
      </c>
      <c r="H504" s="4">
        <f>IF($B504="","",$E504*VLOOKUP($B504,'Ürünler'!$A$2:$H$51,8,0))</f>
        <v/>
      </c>
      <c r="I504" s="2" t="inlineStr">
        <is>
          <t>Denizli Ev Tekstil</t>
        </is>
      </c>
    </row>
    <row r="505">
      <c r="A505" s="11" t="n">
        <v>46058</v>
      </c>
      <c r="B505" s="2" t="inlineStr">
        <is>
          <t>SKU-037</t>
        </is>
      </c>
      <c r="C505" s="6" t="inlineStr">
        <is>
          <t>Giriş</t>
        </is>
      </c>
      <c r="D505" s="2" t="inlineStr">
        <is>
          <t>ALS-4974</t>
        </is>
      </c>
      <c r="E505" s="3" t="n">
        <v>1</v>
      </c>
      <c r="F505" s="4" t="n">
        <v>285</v>
      </c>
      <c r="G505" s="4">
        <f>IF($E505="","",$E505*$F505)</f>
        <v/>
      </c>
      <c r="H505" s="4">
        <f>IF($B505="","",$E505*VLOOKUP($B505,'Ürünler'!$A$2:$H$51,8,0))</f>
        <v/>
      </c>
      <c r="I505" s="2" t="inlineStr">
        <is>
          <t>İthalat Merkezi</t>
        </is>
      </c>
    </row>
    <row r="506">
      <c r="A506" s="11" t="n">
        <v>46058</v>
      </c>
      <c r="B506" s="2" t="inlineStr">
        <is>
          <t>SKU-049</t>
        </is>
      </c>
      <c r="C506" s="6" t="inlineStr">
        <is>
          <t>Giriş</t>
        </is>
      </c>
      <c r="D506" s="2" t="inlineStr">
        <is>
          <t>ALS-3399</t>
        </is>
      </c>
      <c r="E506" s="3" t="n">
        <v>1</v>
      </c>
      <c r="F506" s="4" t="n">
        <v>265</v>
      </c>
      <c r="G506" s="4">
        <f>IF($E506="","",$E506*$F506)</f>
        <v/>
      </c>
      <c r="H506" s="4">
        <f>IF($B506="","",$E506*VLOOKUP($B506,'Ürünler'!$A$2:$H$51,8,0))</f>
        <v/>
      </c>
      <c r="I506" s="2" t="inlineStr">
        <is>
          <t>Ege Tekstil A.Ş.</t>
        </is>
      </c>
    </row>
    <row r="507">
      <c r="A507" s="11" t="n">
        <v>46060</v>
      </c>
      <c r="B507" s="2" t="inlineStr">
        <is>
          <t>SKU-008</t>
        </is>
      </c>
      <c r="C507" s="6" t="inlineStr">
        <is>
          <t>Giriş</t>
        </is>
      </c>
      <c r="D507" s="2" t="inlineStr">
        <is>
          <t>ALS-6511</t>
        </is>
      </c>
      <c r="E507" s="3" t="n">
        <v>1</v>
      </c>
      <c r="F507" s="4" t="n">
        <v>258</v>
      </c>
      <c r="G507" s="4">
        <f>IF($E507="","",$E507*$F507)</f>
        <v/>
      </c>
      <c r="H507" s="4">
        <f>IF($B507="","",$E507*VLOOKUP($B507,'Ürünler'!$A$2:$H$51,8,0))</f>
        <v/>
      </c>
      <c r="I507" s="2" t="inlineStr">
        <is>
          <t>Ege Tekstil A.Ş.</t>
        </is>
      </c>
    </row>
    <row r="508">
      <c r="A508" s="11" t="n">
        <v>46060</v>
      </c>
      <c r="B508" s="2" t="inlineStr">
        <is>
          <t>SKU-041</t>
        </is>
      </c>
      <c r="C508" s="6" t="inlineStr">
        <is>
          <t>Giriş</t>
        </is>
      </c>
      <c r="D508" s="2" t="inlineStr">
        <is>
          <t>ALS-2435</t>
        </is>
      </c>
      <c r="E508" s="3" t="n">
        <v>1</v>
      </c>
      <c r="F508" s="4" t="n">
        <v>78</v>
      </c>
      <c r="G508" s="4">
        <f>IF($E508="","",$E508*$F508)</f>
        <v/>
      </c>
      <c r="H508" s="4">
        <f>IF($B508="","",$E508*VLOOKUP($B508,'Ürünler'!$A$2:$H$51,8,0))</f>
        <v/>
      </c>
      <c r="I508" s="2" t="inlineStr">
        <is>
          <t>Anadolu Deri Ltd.</t>
        </is>
      </c>
    </row>
    <row r="509">
      <c r="A509" s="11" t="n">
        <v>46060</v>
      </c>
      <c r="B509" s="2" t="inlineStr">
        <is>
          <t>SKU-046</t>
        </is>
      </c>
      <c r="C509" s="6" t="inlineStr">
        <is>
          <t>Giriş</t>
        </is>
      </c>
      <c r="D509" s="2" t="inlineStr">
        <is>
          <t>ALS-5839</t>
        </is>
      </c>
      <c r="E509" s="3" t="n">
        <v>1</v>
      </c>
      <c r="F509" s="4" t="n">
        <v>210</v>
      </c>
      <c r="G509" s="4">
        <f>IF($E509="","",$E509*$F509)</f>
        <v/>
      </c>
      <c r="H509" s="4">
        <f>IF($B509="","",$E509*VLOOKUP($B509,'Ürünler'!$A$2:$H$51,8,0))</f>
        <v/>
      </c>
      <c r="I509" s="2" t="inlineStr">
        <is>
          <t>Bursa Konfeksiyon</t>
        </is>
      </c>
    </row>
    <row r="510">
      <c r="A510" s="11" t="n">
        <v>46061</v>
      </c>
      <c r="B510" s="2" t="inlineStr">
        <is>
          <t>SKU-006</t>
        </is>
      </c>
      <c r="C510" s="6" t="inlineStr">
        <is>
          <t>Giriş</t>
        </is>
      </c>
      <c r="D510" s="2" t="inlineStr">
        <is>
          <t>ALS-3184</t>
        </is>
      </c>
      <c r="E510" s="3" t="n">
        <v>2</v>
      </c>
      <c r="F510" s="4" t="n">
        <v>245</v>
      </c>
      <c r="G510" s="4">
        <f>IF($E510="","",$E510*$F510)</f>
        <v/>
      </c>
      <c r="H510" s="4">
        <f>IF($B510="","",$E510*VLOOKUP($B510,'Ürünler'!$A$2:$H$51,8,0))</f>
        <v/>
      </c>
      <c r="I510" s="2" t="inlineStr">
        <is>
          <t>İthalat Merkezi</t>
        </is>
      </c>
    </row>
    <row r="511">
      <c r="A511" s="11" t="n">
        <v>46061</v>
      </c>
      <c r="B511" s="2" t="inlineStr">
        <is>
          <t>SKU-018</t>
        </is>
      </c>
      <c r="C511" s="6" t="inlineStr">
        <is>
          <t>Giriş</t>
        </is>
      </c>
      <c r="D511" s="2" t="inlineStr">
        <is>
          <t>ALS-1715</t>
        </is>
      </c>
      <c r="E511" s="3" t="n">
        <v>1</v>
      </c>
      <c r="F511" s="4" t="n">
        <v>68</v>
      </c>
      <c r="G511" s="4">
        <f>IF($E511="","",$E511*$F511)</f>
        <v/>
      </c>
      <c r="H511" s="4">
        <f>IF($B511="","",$E511*VLOOKUP($B511,'Ürünler'!$A$2:$H$51,8,0))</f>
        <v/>
      </c>
      <c r="I511" s="2" t="inlineStr">
        <is>
          <t>İthalat Merkezi</t>
        </is>
      </c>
    </row>
    <row r="512">
      <c r="A512" s="11" t="n">
        <v>46061</v>
      </c>
      <c r="B512" s="2" t="inlineStr">
        <is>
          <t>SKU-024</t>
        </is>
      </c>
      <c r="C512" s="6" t="inlineStr">
        <is>
          <t>Giriş</t>
        </is>
      </c>
      <c r="D512" s="2" t="inlineStr">
        <is>
          <t>ALS-2020</t>
        </is>
      </c>
      <c r="E512" s="3" t="n">
        <v>1</v>
      </c>
      <c r="F512" s="4" t="n">
        <v>148</v>
      </c>
      <c r="G512" s="4">
        <f>IF($E512="","",$E512*$F512)</f>
        <v/>
      </c>
      <c r="H512" s="4">
        <f>IF($B512="","",$E512*VLOOKUP($B512,'Ürünler'!$A$2:$H$51,8,0))</f>
        <v/>
      </c>
      <c r="I512" s="2" t="inlineStr">
        <is>
          <t>Bursa Konfeksiyon</t>
        </is>
      </c>
    </row>
    <row r="513">
      <c r="A513" s="11" t="n">
        <v>46061</v>
      </c>
      <c r="B513" s="2" t="inlineStr">
        <is>
          <t>SKU-033</t>
        </is>
      </c>
      <c r="C513" s="6" t="inlineStr">
        <is>
          <t>Giriş</t>
        </is>
      </c>
      <c r="D513" s="2" t="inlineStr">
        <is>
          <t>ALS-7809</t>
        </is>
      </c>
      <c r="E513" s="3" t="n">
        <v>5</v>
      </c>
      <c r="F513" s="4" t="n">
        <v>1680</v>
      </c>
      <c r="G513" s="4">
        <f>IF($E513="","",$E513*$F513)</f>
        <v/>
      </c>
      <c r="H513" s="4">
        <f>IF($B513="","",$E513*VLOOKUP($B513,'Ürünler'!$A$2:$H$51,8,0))</f>
        <v/>
      </c>
      <c r="I513" s="2" t="inlineStr">
        <is>
          <t>İthalat Merkezi</t>
        </is>
      </c>
    </row>
    <row r="514">
      <c r="A514" s="11" t="n">
        <v>46061</v>
      </c>
      <c r="B514" s="2" t="inlineStr">
        <is>
          <t>SKU-043</t>
        </is>
      </c>
      <c r="C514" s="6" t="inlineStr">
        <is>
          <t>Giriş</t>
        </is>
      </c>
      <c r="D514" s="2" t="inlineStr">
        <is>
          <t>ALS-3909</t>
        </is>
      </c>
      <c r="E514" s="3" t="n">
        <v>1</v>
      </c>
      <c r="F514" s="4" t="n">
        <v>195</v>
      </c>
      <c r="G514" s="4">
        <f>IF($E514="","",$E514*$F514)</f>
        <v/>
      </c>
      <c r="H514" s="4">
        <f>IF($B514="","",$E514*VLOOKUP($B514,'Ürünler'!$A$2:$H$51,8,0))</f>
        <v/>
      </c>
      <c r="I514" s="2" t="inlineStr">
        <is>
          <t>İthalat Merkezi</t>
        </is>
      </c>
    </row>
    <row r="515">
      <c r="A515" s="11" t="n">
        <v>46062</v>
      </c>
      <c r="B515" s="2" t="inlineStr">
        <is>
          <t>SKU-005</t>
        </is>
      </c>
      <c r="C515" s="6" t="inlineStr">
        <is>
          <t>Giriş</t>
        </is>
      </c>
      <c r="D515" s="2" t="inlineStr">
        <is>
          <t>ALS-2894</t>
        </is>
      </c>
      <c r="E515" s="3" t="n">
        <v>1</v>
      </c>
      <c r="F515" s="4" t="n">
        <v>132</v>
      </c>
      <c r="G515" s="4">
        <f>IF($E515="","",$E515*$F515)</f>
        <v/>
      </c>
      <c r="H515" s="4">
        <f>IF($B515="","",$E515*VLOOKUP($B515,'Ürünler'!$A$2:$H$51,8,0))</f>
        <v/>
      </c>
      <c r="I515" s="2" t="inlineStr">
        <is>
          <t>İthalat Merkezi</t>
        </is>
      </c>
    </row>
    <row r="516">
      <c r="A516" s="11" t="n">
        <v>46062</v>
      </c>
      <c r="B516" s="2" t="inlineStr">
        <is>
          <t>SKU-025</t>
        </is>
      </c>
      <c r="C516" s="6" t="inlineStr">
        <is>
          <t>Giriş</t>
        </is>
      </c>
      <c r="D516" s="2" t="inlineStr">
        <is>
          <t>ALS-9590</t>
        </is>
      </c>
      <c r="E516" s="3" t="n">
        <v>4</v>
      </c>
      <c r="F516" s="4" t="n">
        <v>385</v>
      </c>
      <c r="G516" s="4">
        <f>IF($E516="","",$E516*$F516)</f>
        <v/>
      </c>
      <c r="H516" s="4">
        <f>IF($B516="","",$E516*VLOOKUP($B516,'Ürünler'!$A$2:$H$51,8,0))</f>
        <v/>
      </c>
      <c r="I516" s="2" t="inlineStr">
        <is>
          <t>İthalat Merkezi</t>
        </is>
      </c>
    </row>
    <row r="517">
      <c r="A517" s="11" t="n">
        <v>46062</v>
      </c>
      <c r="B517" s="2" t="inlineStr">
        <is>
          <t>SKU-032</t>
        </is>
      </c>
      <c r="C517" s="6" t="inlineStr">
        <is>
          <t>Giriş</t>
        </is>
      </c>
      <c r="D517" s="2" t="inlineStr">
        <is>
          <t>ALS-8912</t>
        </is>
      </c>
      <c r="E517" s="3" t="n">
        <v>1</v>
      </c>
      <c r="F517" s="4" t="n">
        <v>178</v>
      </c>
      <c r="G517" s="4">
        <f>IF($E517="","",$E517*$F517)</f>
        <v/>
      </c>
      <c r="H517" s="4">
        <f>IF($B517="","",$E517*VLOOKUP($B517,'Ürünler'!$A$2:$H$51,8,0))</f>
        <v/>
      </c>
      <c r="I517" s="2" t="inlineStr">
        <is>
          <t>Anadolu Deri Ltd.</t>
        </is>
      </c>
    </row>
    <row r="518">
      <c r="A518" s="11" t="n">
        <v>46062</v>
      </c>
      <c r="B518" s="2" t="inlineStr">
        <is>
          <t>SKU-034</t>
        </is>
      </c>
      <c r="C518" s="6" t="inlineStr">
        <is>
          <t>Giriş</t>
        </is>
      </c>
      <c r="D518" s="2" t="inlineStr">
        <is>
          <t>ALS-3139</t>
        </is>
      </c>
      <c r="E518" s="3" t="n">
        <v>2</v>
      </c>
      <c r="F518" s="4" t="n">
        <v>96</v>
      </c>
      <c r="G518" s="4">
        <f>IF($E518="","",$E518*$F518)</f>
        <v/>
      </c>
      <c r="H518" s="4">
        <f>IF($B518="","",$E518*VLOOKUP($B518,'Ürünler'!$A$2:$H$51,8,0))</f>
        <v/>
      </c>
      <c r="I518" s="2" t="inlineStr">
        <is>
          <t>Denizli Ev Tekstil</t>
        </is>
      </c>
    </row>
    <row r="519">
      <c r="A519" s="11" t="n">
        <v>46062</v>
      </c>
      <c r="B519" s="2" t="inlineStr">
        <is>
          <t>SKU-042</t>
        </is>
      </c>
      <c r="C519" s="6" t="inlineStr">
        <is>
          <t>Giriş</t>
        </is>
      </c>
      <c r="D519" s="2" t="inlineStr">
        <is>
          <t>ALS-7874</t>
        </is>
      </c>
      <c r="E519" s="3" t="n">
        <v>1</v>
      </c>
      <c r="F519" s="4" t="n">
        <v>320</v>
      </c>
      <c r="G519" s="4">
        <f>IF($E519="","",$E519*$F519)</f>
        <v/>
      </c>
      <c r="H519" s="4">
        <f>IF($B519="","",$E519*VLOOKUP($B519,'Ürünler'!$A$2:$H$51,8,0))</f>
        <v/>
      </c>
      <c r="I519" s="2" t="inlineStr">
        <is>
          <t>Ege Tekstil A.Ş.</t>
        </is>
      </c>
    </row>
    <row r="520">
      <c r="A520" s="11" t="n">
        <v>46064</v>
      </c>
      <c r="B520" s="2" t="inlineStr">
        <is>
          <t>SKU-017</t>
        </is>
      </c>
      <c r="C520" s="6" t="inlineStr">
        <is>
          <t>Çıkış</t>
        </is>
      </c>
      <c r="D520" s="2" t="inlineStr">
        <is>
          <t>SAT-68947</t>
        </is>
      </c>
      <c r="E520" s="3" t="n">
        <v>4</v>
      </c>
      <c r="F520" s="4" t="n">
        <v>2190</v>
      </c>
      <c r="G520" s="4">
        <f>IF($E520="","",$E520*$F520)</f>
        <v/>
      </c>
      <c r="H520" s="4">
        <f>IF($B520="","",$E520*VLOOKUP($B520,'Ürünler'!$A$2:$H$51,8,0))</f>
        <v/>
      </c>
      <c r="I520" s="2" t="inlineStr">
        <is>
          <t>Toptan - Ankara</t>
        </is>
      </c>
    </row>
    <row r="521">
      <c r="A521" s="11" t="n">
        <v>46064</v>
      </c>
      <c r="B521" s="2" t="inlineStr">
        <is>
          <t>SKU-046</t>
        </is>
      </c>
      <c r="C521" s="6" t="inlineStr">
        <is>
          <t>Çıkış</t>
        </is>
      </c>
      <c r="D521" s="2" t="inlineStr">
        <is>
          <t>SAT-81845</t>
        </is>
      </c>
      <c r="E521" s="3" t="n">
        <v>1</v>
      </c>
      <c r="F521" s="4" t="n">
        <v>429</v>
      </c>
      <c r="G521" s="4">
        <f>IF($E521="","",$E521*$F521)</f>
        <v/>
      </c>
      <c r="H521" s="4">
        <f>IF($B521="","",$E521*VLOOKUP($B521,'Ürünler'!$A$2:$H$51,8,0))</f>
        <v/>
      </c>
      <c r="I521" s="2" t="inlineStr">
        <is>
          <t>Toptan - Kayseri</t>
        </is>
      </c>
    </row>
    <row r="522">
      <c r="A522" s="11" t="n">
        <v>46065</v>
      </c>
      <c r="B522" s="2" t="inlineStr">
        <is>
          <t>SKU-033</t>
        </is>
      </c>
      <c r="C522" s="6" t="inlineStr">
        <is>
          <t>Çıkış</t>
        </is>
      </c>
      <c r="D522" s="2" t="inlineStr">
        <is>
          <t>SAT-84107</t>
        </is>
      </c>
      <c r="E522" s="3" t="n">
        <v>4</v>
      </c>
      <c r="F522" s="4" t="n">
        <v>3290</v>
      </c>
      <c r="G522" s="4">
        <f>IF($E522="","",$E522*$F522)</f>
        <v/>
      </c>
      <c r="H522" s="4">
        <f>IF($B522="","",$E522*VLOOKUP($B522,'Ürünler'!$A$2:$H$51,8,0))</f>
        <v/>
      </c>
      <c r="I522" s="2" t="inlineStr">
        <is>
          <t>Perakende Satış</t>
        </is>
      </c>
    </row>
    <row r="523">
      <c r="A523" s="11" t="n">
        <v>46066</v>
      </c>
      <c r="B523" s="2" t="inlineStr">
        <is>
          <t>SKU-036</t>
        </is>
      </c>
      <c r="C523" s="6" t="inlineStr">
        <is>
          <t>Çıkış</t>
        </is>
      </c>
      <c r="D523" s="2" t="inlineStr">
        <is>
          <t>SAT-11660</t>
        </is>
      </c>
      <c r="E523" s="3" t="n">
        <v>2</v>
      </c>
      <c r="F523" s="4" t="n">
        <v>299</v>
      </c>
      <c r="G523" s="4">
        <f>IF($E523="","",$E523*$F523)</f>
        <v/>
      </c>
      <c r="H523" s="4">
        <f>IF($B523="","",$E523*VLOOKUP($B523,'Ürünler'!$A$2:$H$51,8,0))</f>
        <v/>
      </c>
      <c r="I523" s="2" t="inlineStr">
        <is>
          <t>Mağaza 2</t>
        </is>
      </c>
    </row>
    <row r="524">
      <c r="A524" s="11" t="n">
        <v>46066</v>
      </c>
      <c r="B524" s="2" t="inlineStr">
        <is>
          <t>SKU-050</t>
        </is>
      </c>
      <c r="C524" s="6" t="inlineStr">
        <is>
          <t>Çıkış</t>
        </is>
      </c>
      <c r="D524" s="2" t="inlineStr">
        <is>
          <t>SAT-97679</t>
        </is>
      </c>
      <c r="E524" s="3" t="n">
        <v>3</v>
      </c>
      <c r="F524" s="4" t="n">
        <v>79</v>
      </c>
      <c r="G524" s="4">
        <f>IF($E524="","",$E524*$F524)</f>
        <v/>
      </c>
      <c r="H524" s="4">
        <f>IF($B524="","",$E524*VLOOKUP($B524,'Ürünler'!$A$2:$H$51,8,0))</f>
        <v/>
      </c>
      <c r="I524" s="2" t="inlineStr">
        <is>
          <t>Online Sipariş</t>
        </is>
      </c>
    </row>
    <row r="525">
      <c r="A525" s="11" t="n">
        <v>46067</v>
      </c>
      <c r="B525" s="2" t="inlineStr">
        <is>
          <t>SKU-001</t>
        </is>
      </c>
      <c r="C525" s="6" t="inlineStr">
        <is>
          <t>Çıkış</t>
        </is>
      </c>
      <c r="D525" s="2" t="inlineStr">
        <is>
          <t>SAT-92240</t>
        </is>
      </c>
      <c r="E525" s="3" t="n">
        <v>3</v>
      </c>
      <c r="F525" s="4" t="n">
        <v>149</v>
      </c>
      <c r="G525" s="4">
        <f>IF($E525="","",$E525*$F525)</f>
        <v/>
      </c>
      <c r="H525" s="4">
        <f>IF($B525="","",$E525*VLOOKUP($B525,'Ürünler'!$A$2:$H$51,8,0))</f>
        <v/>
      </c>
      <c r="I525" s="2" t="inlineStr">
        <is>
          <t>Yılmaz Ticaret</t>
        </is>
      </c>
    </row>
    <row r="526">
      <c r="A526" s="11" t="n">
        <v>46067</v>
      </c>
      <c r="B526" s="2" t="inlineStr">
        <is>
          <t>SKU-015</t>
        </is>
      </c>
      <c r="C526" s="6" t="inlineStr">
        <is>
          <t>Çıkış</t>
        </is>
      </c>
      <c r="D526" s="2" t="inlineStr">
        <is>
          <t>SAT-96079</t>
        </is>
      </c>
      <c r="E526" s="3" t="n">
        <v>6</v>
      </c>
      <c r="F526" s="4" t="n">
        <v>999</v>
      </c>
      <c r="G526" s="4">
        <f>IF($E526="","",$E526*$F526)</f>
        <v/>
      </c>
      <c r="H526" s="4">
        <f>IF($B526="","",$E526*VLOOKUP($B526,'Ürünler'!$A$2:$H$51,8,0))</f>
        <v/>
      </c>
      <c r="I526" s="2" t="inlineStr">
        <is>
          <t>Toptan - Kayseri</t>
        </is>
      </c>
    </row>
    <row r="527">
      <c r="A527" s="11" t="n">
        <v>46067</v>
      </c>
      <c r="B527" s="2" t="inlineStr">
        <is>
          <t>SKU-025</t>
        </is>
      </c>
      <c r="C527" s="6" t="inlineStr">
        <is>
          <t>Çıkış</t>
        </is>
      </c>
      <c r="D527" s="2" t="inlineStr">
        <is>
          <t>SAT-76088</t>
        </is>
      </c>
      <c r="E527" s="3" t="n">
        <v>8</v>
      </c>
      <c r="F527" s="4" t="n">
        <v>749</v>
      </c>
      <c r="G527" s="4">
        <f>IF($E527="","",$E527*$F527)</f>
        <v/>
      </c>
      <c r="H527" s="4">
        <f>IF($B527="","",$E527*VLOOKUP($B527,'Ürünler'!$A$2:$H$51,8,0))</f>
        <v/>
      </c>
      <c r="I527" s="2" t="inlineStr">
        <is>
          <t>Toptan - Kayseri</t>
        </is>
      </c>
    </row>
    <row r="528">
      <c r="A528" s="11" t="n">
        <v>46068</v>
      </c>
      <c r="B528" s="2" t="inlineStr">
        <is>
          <t>SKU-020</t>
        </is>
      </c>
      <c r="C528" s="6" t="inlineStr">
        <is>
          <t>Çıkış</t>
        </is>
      </c>
      <c r="D528" s="2" t="inlineStr">
        <is>
          <t>SAT-75038</t>
        </is>
      </c>
      <c r="E528" s="3" t="n">
        <v>1</v>
      </c>
      <c r="F528" s="4" t="n">
        <v>329</v>
      </c>
      <c r="G528" s="4">
        <f>IF($E528="","",$E528*$F528)</f>
        <v/>
      </c>
      <c r="H528" s="4">
        <f>IF($B528="","",$E528*VLOOKUP($B528,'Ürünler'!$A$2:$H$51,8,0))</f>
        <v/>
      </c>
      <c r="I528" s="2" t="inlineStr">
        <is>
          <t>Mağaza 2</t>
        </is>
      </c>
    </row>
    <row r="529">
      <c r="A529" s="11" t="n">
        <v>46069</v>
      </c>
      <c r="B529" s="2" t="inlineStr">
        <is>
          <t>SKU-007</t>
        </is>
      </c>
      <c r="C529" s="6" t="inlineStr">
        <is>
          <t>Çıkış</t>
        </is>
      </c>
      <c r="D529" s="2" t="inlineStr">
        <is>
          <t>SAT-69598</t>
        </is>
      </c>
      <c r="E529" s="3" t="n">
        <v>4</v>
      </c>
      <c r="F529" s="4" t="n">
        <v>449</v>
      </c>
      <c r="G529" s="4">
        <f>IF($E529="","",$E529*$F529)</f>
        <v/>
      </c>
      <c r="H529" s="4">
        <f>IF($B529="","",$E529*VLOOKUP($B529,'Ürünler'!$A$2:$H$51,8,0))</f>
        <v/>
      </c>
      <c r="I529" s="2" t="inlineStr">
        <is>
          <t>Online Sipariş</t>
        </is>
      </c>
    </row>
    <row r="530">
      <c r="A530" s="11" t="n">
        <v>46069</v>
      </c>
      <c r="B530" s="2" t="inlineStr">
        <is>
          <t>SKU-031</t>
        </is>
      </c>
      <c r="C530" s="6" t="inlineStr">
        <is>
          <t>Çıkış</t>
        </is>
      </c>
      <c r="D530" s="2" t="inlineStr">
        <is>
          <t>SAT-72784</t>
        </is>
      </c>
      <c r="E530" s="3" t="n">
        <v>4</v>
      </c>
      <c r="F530" s="4" t="n">
        <v>339</v>
      </c>
      <c r="G530" s="4">
        <f>IF($E530="","",$E530*$F530)</f>
        <v/>
      </c>
      <c r="H530" s="4">
        <f>IF($B530="","",$E530*VLOOKUP($B530,'Ürünler'!$A$2:$H$51,8,0))</f>
        <v/>
      </c>
      <c r="I530" s="2" t="inlineStr">
        <is>
          <t>Online Sipariş</t>
        </is>
      </c>
    </row>
    <row r="531">
      <c r="A531" s="11" t="n">
        <v>46069</v>
      </c>
      <c r="B531" s="2" t="inlineStr">
        <is>
          <t>SKU-048</t>
        </is>
      </c>
      <c r="C531" s="6" t="inlineStr">
        <is>
          <t>Çıkış</t>
        </is>
      </c>
      <c r="D531" s="2" t="inlineStr">
        <is>
          <t>SAT-34581</t>
        </is>
      </c>
      <c r="E531" s="3" t="n">
        <v>1</v>
      </c>
      <c r="F531" s="4" t="n">
        <v>459</v>
      </c>
      <c r="G531" s="4">
        <f>IF($E531="","",$E531*$F531)</f>
        <v/>
      </c>
      <c r="H531" s="4">
        <f>IF($B531="","",$E531*VLOOKUP($B531,'Ürünler'!$A$2:$H$51,8,0))</f>
        <v/>
      </c>
      <c r="I531" s="2" t="inlineStr">
        <is>
          <t>Perakende Satış</t>
        </is>
      </c>
    </row>
    <row r="532">
      <c r="A532" s="11" t="n">
        <v>46070</v>
      </c>
      <c r="B532" s="2" t="inlineStr">
        <is>
          <t>SKU-002</t>
        </is>
      </c>
      <c r="C532" s="6" t="inlineStr">
        <is>
          <t>Çıkış</t>
        </is>
      </c>
      <c r="D532" s="2" t="inlineStr">
        <is>
          <t>SAT-87128</t>
        </is>
      </c>
      <c r="E532" s="3" t="n">
        <v>2</v>
      </c>
      <c r="F532" s="4" t="n">
        <v>149</v>
      </c>
      <c r="G532" s="4">
        <f>IF($E532="","",$E532*$F532)</f>
        <v/>
      </c>
      <c r="H532" s="4">
        <f>IF($B532="","",$E532*VLOOKUP($B532,'Ürünler'!$A$2:$H$51,8,0))</f>
        <v/>
      </c>
      <c r="I532" s="2" t="inlineStr">
        <is>
          <t>Yılmaz Ticaret</t>
        </is>
      </c>
    </row>
    <row r="533">
      <c r="A533" s="11" t="n">
        <v>46070</v>
      </c>
      <c r="B533" s="2" t="inlineStr">
        <is>
          <t>SKU-033</t>
        </is>
      </c>
      <c r="C533" s="6" t="inlineStr">
        <is>
          <t>Çıkış</t>
        </is>
      </c>
      <c r="D533" s="2" t="inlineStr">
        <is>
          <t>SAT-48284</t>
        </is>
      </c>
      <c r="E533" s="3" t="n">
        <v>10</v>
      </c>
      <c r="F533" s="4" t="n">
        <v>3290</v>
      </c>
      <c r="G533" s="4">
        <f>IF($E533="","",$E533*$F533)</f>
        <v/>
      </c>
      <c r="H533" s="4">
        <f>IF($B533="","",$E533*VLOOKUP($B533,'Ürünler'!$A$2:$H$51,8,0))</f>
        <v/>
      </c>
      <c r="I533" s="2" t="inlineStr">
        <is>
          <t>Perakende Satış</t>
        </is>
      </c>
    </row>
    <row r="534">
      <c r="A534" s="11" t="n">
        <v>46070</v>
      </c>
      <c r="B534" s="2" t="inlineStr">
        <is>
          <t>SKU-040</t>
        </is>
      </c>
      <c r="C534" s="6" t="inlineStr">
        <is>
          <t>Çıkış</t>
        </is>
      </c>
      <c r="D534" s="2" t="inlineStr">
        <is>
          <t>SAT-93839</t>
        </is>
      </c>
      <c r="E534" s="3" t="n">
        <v>4</v>
      </c>
      <c r="F534" s="4" t="n">
        <v>1049</v>
      </c>
      <c r="G534" s="4">
        <f>IF($E534="","",$E534*$F534)</f>
        <v/>
      </c>
      <c r="H534" s="4">
        <f>IF($B534="","",$E534*VLOOKUP($B534,'Ürünler'!$A$2:$H$51,8,0))</f>
        <v/>
      </c>
      <c r="I534" s="2" t="inlineStr">
        <is>
          <t>Toptan - Ankara</t>
        </is>
      </c>
    </row>
    <row r="535">
      <c r="A535" s="11" t="n">
        <v>46070</v>
      </c>
      <c r="B535" s="2" t="inlineStr">
        <is>
          <t>SKU-045</t>
        </is>
      </c>
      <c r="C535" s="6" t="inlineStr">
        <is>
          <t>Çıkış</t>
        </is>
      </c>
      <c r="D535" s="2" t="inlineStr">
        <is>
          <t>SAT-39657</t>
        </is>
      </c>
      <c r="E535" s="3" t="n">
        <v>2</v>
      </c>
      <c r="F535" s="4" t="n">
        <v>129</v>
      </c>
      <c r="G535" s="4">
        <f>IF($E535="","",$E535*$F535)</f>
        <v/>
      </c>
      <c r="H535" s="4">
        <f>IF($B535="","",$E535*VLOOKUP($B535,'Ürünler'!$A$2:$H$51,8,0))</f>
        <v/>
      </c>
      <c r="I535" s="2" t="inlineStr">
        <is>
          <t>Mağaza 2</t>
        </is>
      </c>
    </row>
    <row r="536">
      <c r="A536" s="11" t="n">
        <v>46071</v>
      </c>
      <c r="B536" s="2" t="inlineStr">
        <is>
          <t>SKU-012</t>
        </is>
      </c>
      <c r="C536" s="6" t="inlineStr">
        <is>
          <t>Çıkış</t>
        </is>
      </c>
      <c r="D536" s="2" t="inlineStr">
        <is>
          <t>SAT-70236</t>
        </is>
      </c>
      <c r="E536" s="3" t="n">
        <v>9</v>
      </c>
      <c r="F536" s="4" t="n">
        <v>1750</v>
      </c>
      <c r="G536" s="4">
        <f>IF($E536="","",$E536*$F536)</f>
        <v/>
      </c>
      <c r="H536" s="4">
        <f>IF($B536="","",$E536*VLOOKUP($B536,'Ürünler'!$A$2:$H$51,8,0))</f>
        <v/>
      </c>
      <c r="I536" s="2" t="inlineStr">
        <is>
          <t>Online Sipariş</t>
        </is>
      </c>
    </row>
    <row r="537">
      <c r="A537" s="11" t="n">
        <v>46071</v>
      </c>
      <c r="B537" s="2" t="inlineStr">
        <is>
          <t>SKU-025</t>
        </is>
      </c>
      <c r="C537" s="6" t="inlineStr">
        <is>
          <t>Çıkış</t>
        </is>
      </c>
      <c r="D537" s="2" t="inlineStr">
        <is>
          <t>SAT-35272</t>
        </is>
      </c>
      <c r="E537" s="3" t="n">
        <v>11</v>
      </c>
      <c r="F537" s="4" t="n">
        <v>749</v>
      </c>
      <c r="G537" s="4">
        <f>IF($E537="","",$E537*$F537)</f>
        <v/>
      </c>
      <c r="H537" s="4">
        <f>IF($B537="","",$E537*VLOOKUP($B537,'Ürünler'!$A$2:$H$51,8,0))</f>
        <v/>
      </c>
      <c r="I537" s="2" t="inlineStr">
        <is>
          <t>Perakende Satış</t>
        </is>
      </c>
    </row>
    <row r="538">
      <c r="A538" s="11" t="n">
        <v>46071</v>
      </c>
      <c r="B538" s="2" t="inlineStr">
        <is>
          <t>SKU-029</t>
        </is>
      </c>
      <c r="C538" s="6" t="inlineStr">
        <is>
          <t>Çıkış</t>
        </is>
      </c>
      <c r="D538" s="2" t="inlineStr">
        <is>
          <t>SAT-62022</t>
        </is>
      </c>
      <c r="E538" s="3" t="n">
        <v>5</v>
      </c>
      <c r="F538" s="4" t="n">
        <v>419</v>
      </c>
      <c r="G538" s="4">
        <f>IF($E538="","",$E538*$F538)</f>
        <v/>
      </c>
      <c r="H538" s="4">
        <f>IF($B538="","",$E538*VLOOKUP($B538,'Ürünler'!$A$2:$H$51,8,0))</f>
        <v/>
      </c>
      <c r="I538" s="2" t="inlineStr">
        <is>
          <t>Perakende Satış</t>
        </is>
      </c>
    </row>
    <row r="539">
      <c r="A539" s="11" t="n">
        <v>46072</v>
      </c>
      <c r="B539" s="2" t="inlineStr">
        <is>
          <t>SKU-013</t>
        </is>
      </c>
      <c r="C539" s="6" t="inlineStr">
        <is>
          <t>Çıkış</t>
        </is>
      </c>
      <c r="D539" s="2" t="inlineStr">
        <is>
          <t>SAT-95097</t>
        </is>
      </c>
      <c r="E539" s="3" t="n">
        <v>1</v>
      </c>
      <c r="F539" s="4" t="n">
        <v>599</v>
      </c>
      <c r="G539" s="4">
        <f>IF($E539="","",$E539*$F539)</f>
        <v/>
      </c>
      <c r="H539" s="4">
        <f>IF($B539="","",$E539*VLOOKUP($B539,'Ürünler'!$A$2:$H$51,8,0))</f>
        <v/>
      </c>
      <c r="I539" s="2" t="inlineStr">
        <is>
          <t>Toptan - Kayseri</t>
        </is>
      </c>
    </row>
    <row r="540">
      <c r="A540" s="11" t="n">
        <v>46072</v>
      </c>
      <c r="B540" s="2" t="inlineStr">
        <is>
          <t>SKU-030</t>
        </is>
      </c>
      <c r="C540" s="6" t="inlineStr">
        <is>
          <t>Çıkış</t>
        </is>
      </c>
      <c r="D540" s="2" t="inlineStr">
        <is>
          <t>SAT-42302</t>
        </is>
      </c>
      <c r="E540" s="3" t="n">
        <v>2</v>
      </c>
      <c r="F540" s="4" t="n">
        <v>419</v>
      </c>
      <c r="G540" s="4">
        <f>IF($E540="","",$E540*$F540)</f>
        <v/>
      </c>
      <c r="H540" s="4">
        <f>IF($B540="","",$E540*VLOOKUP($B540,'Ürünler'!$A$2:$H$51,8,0))</f>
        <v/>
      </c>
      <c r="I540" s="2" t="inlineStr">
        <is>
          <t>Mağaza 2</t>
        </is>
      </c>
    </row>
    <row r="541">
      <c r="A541" s="11" t="n">
        <v>46072</v>
      </c>
      <c r="B541" s="2" t="inlineStr">
        <is>
          <t>SKU-049</t>
        </is>
      </c>
      <c r="C541" s="6" t="inlineStr">
        <is>
          <t>Çıkış</t>
        </is>
      </c>
      <c r="D541" s="2" t="inlineStr">
        <is>
          <t>SAT-36738</t>
        </is>
      </c>
      <c r="E541" s="3" t="n">
        <v>3</v>
      </c>
      <c r="F541" s="4" t="n">
        <v>519</v>
      </c>
      <c r="G541" s="4">
        <f>IF($E541="","",$E541*$F541)</f>
        <v/>
      </c>
      <c r="H541" s="4">
        <f>IF($B541="","",$E541*VLOOKUP($B541,'Ürünler'!$A$2:$H$51,8,0))</f>
        <v/>
      </c>
      <c r="I541" s="2" t="inlineStr">
        <is>
          <t>Toptan - Ankara</t>
        </is>
      </c>
    </row>
    <row r="542">
      <c r="A542" s="11" t="n">
        <v>46073</v>
      </c>
      <c r="B542" s="2" t="inlineStr">
        <is>
          <t>SKU-004</t>
        </is>
      </c>
      <c r="C542" s="6" t="inlineStr">
        <is>
          <t>Çıkış</t>
        </is>
      </c>
      <c r="D542" s="2" t="inlineStr">
        <is>
          <t>SAT-27146</t>
        </is>
      </c>
      <c r="E542" s="3" t="n">
        <v>1</v>
      </c>
      <c r="F542" s="4" t="n">
        <v>249</v>
      </c>
      <c r="G542" s="4">
        <f>IF($E542="","",$E542*$F542)</f>
        <v/>
      </c>
      <c r="H542" s="4">
        <f>IF($B542="","",$E542*VLOOKUP($B542,'Ürünler'!$A$2:$H$51,8,0))</f>
        <v/>
      </c>
      <c r="I542" s="2" t="inlineStr">
        <is>
          <t>Mağaza 2</t>
        </is>
      </c>
    </row>
    <row r="543">
      <c r="A543" s="11" t="n">
        <v>46074</v>
      </c>
      <c r="B543" s="2" t="inlineStr">
        <is>
          <t>SKU-016</t>
        </is>
      </c>
      <c r="C543" s="6" t="inlineStr">
        <is>
          <t>Çıkış</t>
        </is>
      </c>
      <c r="D543" s="2" t="inlineStr">
        <is>
          <t>SAT-19447</t>
        </is>
      </c>
      <c r="E543" s="3" t="n">
        <v>5</v>
      </c>
      <c r="F543" s="4" t="n">
        <v>999</v>
      </c>
      <c r="G543" s="4">
        <f>IF($E543="","",$E543*$F543)</f>
        <v/>
      </c>
      <c r="H543" s="4">
        <f>IF($B543="","",$E543*VLOOKUP($B543,'Ürünler'!$A$2:$H$51,8,0))</f>
        <v/>
      </c>
      <c r="I543" s="2" t="inlineStr">
        <is>
          <t>Toptan - Kayseri</t>
        </is>
      </c>
    </row>
    <row r="544">
      <c r="A544" s="11" t="n">
        <v>46074</v>
      </c>
      <c r="B544" s="2" t="inlineStr">
        <is>
          <t>SKU-018</t>
        </is>
      </c>
      <c r="C544" s="6" t="inlineStr">
        <is>
          <t>Çıkış</t>
        </is>
      </c>
      <c r="D544" s="2" t="inlineStr">
        <is>
          <t>SAT-98652</t>
        </is>
      </c>
      <c r="E544" s="3" t="n">
        <v>3</v>
      </c>
      <c r="F544" s="4" t="n">
        <v>139</v>
      </c>
      <c r="G544" s="4">
        <f>IF($E544="","",$E544*$F544)</f>
        <v/>
      </c>
      <c r="H544" s="4">
        <f>IF($B544="","",$E544*VLOOKUP($B544,'Ürünler'!$A$2:$H$51,8,0))</f>
        <v/>
      </c>
      <c r="I544" s="2" t="inlineStr">
        <is>
          <t>Mağaza 2</t>
        </is>
      </c>
    </row>
    <row r="545">
      <c r="A545" s="11" t="n">
        <v>46074</v>
      </c>
      <c r="B545" s="2" t="inlineStr">
        <is>
          <t>SKU-026</t>
        </is>
      </c>
      <c r="C545" s="6" t="inlineStr">
        <is>
          <t>Çıkış</t>
        </is>
      </c>
      <c r="D545" s="2" t="inlineStr">
        <is>
          <t>SAT-18357</t>
        </is>
      </c>
      <c r="E545" s="3" t="n">
        <v>1</v>
      </c>
      <c r="F545" s="4" t="n">
        <v>569</v>
      </c>
      <c r="G545" s="4">
        <f>IF($E545="","",$E545*$F545)</f>
        <v/>
      </c>
      <c r="H545" s="4">
        <f>IF($B545="","",$E545*VLOOKUP($B545,'Ürünler'!$A$2:$H$51,8,0))</f>
        <v/>
      </c>
      <c r="I545" s="2" t="inlineStr">
        <is>
          <t>Toptan - Ankara</t>
        </is>
      </c>
    </row>
    <row r="546">
      <c r="A546" s="11" t="n">
        <v>46074</v>
      </c>
      <c r="B546" s="2" t="inlineStr">
        <is>
          <t>SKU-037</t>
        </is>
      </c>
      <c r="C546" s="6" t="inlineStr">
        <is>
          <t>Çıkış</t>
        </is>
      </c>
      <c r="D546" s="2" t="inlineStr">
        <is>
          <t>SAT-87554</t>
        </is>
      </c>
      <c r="E546" s="3" t="n">
        <v>5</v>
      </c>
      <c r="F546" s="4" t="n">
        <v>549</v>
      </c>
      <c r="G546" s="4">
        <f>IF($E546="","",$E546*$F546)</f>
        <v/>
      </c>
      <c r="H546" s="4">
        <f>IF($B546="","",$E546*VLOOKUP($B546,'Ürünler'!$A$2:$H$51,8,0))</f>
        <v/>
      </c>
      <c r="I546" s="2" t="inlineStr">
        <is>
          <t>Toptan - Kayseri</t>
        </is>
      </c>
    </row>
    <row r="547">
      <c r="A547" s="11" t="n">
        <v>46075</v>
      </c>
      <c r="B547" s="2" t="inlineStr">
        <is>
          <t>SKU-038</t>
        </is>
      </c>
      <c r="C547" s="6" t="inlineStr">
        <is>
          <t>Çıkış</t>
        </is>
      </c>
      <c r="D547" s="2" t="inlineStr">
        <is>
          <t>SAT-77300</t>
        </is>
      </c>
      <c r="E547" s="3" t="n">
        <v>2</v>
      </c>
      <c r="F547" s="4" t="n">
        <v>229</v>
      </c>
      <c r="G547" s="4">
        <f>IF($E547="","",$E547*$F547)</f>
        <v/>
      </c>
      <c r="H547" s="4">
        <f>IF($B547="","",$E547*VLOOKUP($B547,'Ürünler'!$A$2:$H$51,8,0))</f>
        <v/>
      </c>
      <c r="I547" s="2" t="inlineStr">
        <is>
          <t>Perakende Satış</t>
        </is>
      </c>
    </row>
    <row r="548">
      <c r="A548" s="11" t="n">
        <v>46076</v>
      </c>
      <c r="B548" s="2" t="inlineStr">
        <is>
          <t>SKU-011</t>
        </is>
      </c>
      <c r="C548" s="6" t="inlineStr">
        <is>
          <t>Çıkış</t>
        </is>
      </c>
      <c r="D548" s="2" t="inlineStr">
        <is>
          <t>SAT-54548</t>
        </is>
      </c>
      <c r="E548" s="3" t="n">
        <v>1</v>
      </c>
      <c r="F548" s="4" t="n">
        <v>1690</v>
      </c>
      <c r="G548" s="4">
        <f>IF($E548="","",$E548*$F548)</f>
        <v/>
      </c>
      <c r="H548" s="4">
        <f>IF($B548="","",$E548*VLOOKUP($B548,'Ürünler'!$A$2:$H$51,8,0))</f>
        <v/>
      </c>
      <c r="I548" s="2" t="inlineStr">
        <is>
          <t>Toptan - Ankara</t>
        </is>
      </c>
    </row>
    <row r="549">
      <c r="A549" s="11" t="n">
        <v>46076</v>
      </c>
      <c r="B549" s="2" t="inlineStr">
        <is>
          <t>SKU-014</t>
        </is>
      </c>
      <c r="C549" s="6" t="inlineStr">
        <is>
          <t>Çıkış</t>
        </is>
      </c>
      <c r="D549" s="2" t="inlineStr">
        <is>
          <t>SAT-78955</t>
        </is>
      </c>
      <c r="E549" s="3" t="n">
        <v>1</v>
      </c>
      <c r="F549" s="4" t="n">
        <v>999</v>
      </c>
      <c r="G549" s="4">
        <f>IF($E549="","",$E549*$F549)</f>
        <v/>
      </c>
      <c r="H549" s="4">
        <f>IF($B549="","",$E549*VLOOKUP($B549,'Ürünler'!$A$2:$H$51,8,0))</f>
        <v/>
      </c>
      <c r="I549" s="2" t="inlineStr">
        <is>
          <t>Perakende Satış</t>
        </is>
      </c>
    </row>
    <row r="550">
      <c r="A550" s="11" t="n">
        <v>46076</v>
      </c>
      <c r="B550" s="2" t="inlineStr">
        <is>
          <t>SKU-028</t>
        </is>
      </c>
      <c r="C550" s="6" t="inlineStr">
        <is>
          <t>Çıkış</t>
        </is>
      </c>
      <c r="D550" s="2" t="inlineStr">
        <is>
          <t>SAT-15992</t>
        </is>
      </c>
      <c r="E550" s="3" t="n">
        <v>1</v>
      </c>
      <c r="F550" s="4" t="n">
        <v>2390</v>
      </c>
      <c r="G550" s="4">
        <f>IF($E550="","",$E550*$F550)</f>
        <v/>
      </c>
      <c r="H550" s="4">
        <f>IF($B550="","",$E550*VLOOKUP($B550,'Ürünler'!$A$2:$H$51,8,0))</f>
        <v/>
      </c>
      <c r="I550" s="2" t="inlineStr">
        <is>
          <t>Toptan - Ankara</t>
        </is>
      </c>
    </row>
    <row r="551">
      <c r="A551" s="11" t="n">
        <v>46076</v>
      </c>
      <c r="B551" s="2" t="inlineStr">
        <is>
          <t>SKU-035</t>
        </is>
      </c>
      <c r="C551" s="6" t="inlineStr">
        <is>
          <t>Çıkış</t>
        </is>
      </c>
      <c r="D551" s="2" t="inlineStr">
        <is>
          <t>SAT-51222</t>
        </is>
      </c>
      <c r="E551" s="3" t="n">
        <v>1</v>
      </c>
      <c r="F551" s="4" t="n">
        <v>299</v>
      </c>
      <c r="G551" s="4">
        <f>IF($E551="","",$E551*$F551)</f>
        <v/>
      </c>
      <c r="H551" s="4">
        <f>IF($B551="","",$E551*VLOOKUP($B551,'Ürünler'!$A$2:$H$51,8,0))</f>
        <v/>
      </c>
      <c r="I551" s="2" t="inlineStr">
        <is>
          <t>Yılmaz Ticaret</t>
        </is>
      </c>
    </row>
    <row r="552">
      <c r="A552" s="11" t="n">
        <v>46076</v>
      </c>
      <c r="B552" s="2" t="inlineStr">
        <is>
          <t>SKU-042</t>
        </is>
      </c>
      <c r="C552" s="6" t="inlineStr">
        <is>
          <t>Çıkış</t>
        </is>
      </c>
      <c r="D552" s="2" t="inlineStr">
        <is>
          <t>SAT-29613</t>
        </is>
      </c>
      <c r="E552" s="3" t="n">
        <v>1</v>
      </c>
      <c r="F552" s="4" t="n">
        <v>619</v>
      </c>
      <c r="G552" s="4">
        <f>IF($E552="","",$E552*$F552)</f>
        <v/>
      </c>
      <c r="H552" s="4">
        <f>IF($B552="","",$E552*VLOOKUP($B552,'Ürünler'!$A$2:$H$51,8,0))</f>
        <v/>
      </c>
      <c r="I552" s="2" t="inlineStr">
        <is>
          <t>Yılmaz Ticaret</t>
        </is>
      </c>
    </row>
    <row r="553">
      <c r="A553" s="11" t="n">
        <v>46077</v>
      </c>
      <c r="B553" s="2" t="inlineStr">
        <is>
          <t>SKU-019</t>
        </is>
      </c>
      <c r="C553" s="6" t="inlineStr">
        <is>
          <t>Çıkış</t>
        </is>
      </c>
      <c r="D553" s="2" t="inlineStr">
        <is>
          <t>SAT-18232</t>
        </is>
      </c>
      <c r="E553" s="3" t="n">
        <v>3</v>
      </c>
      <c r="F553" s="4" t="n">
        <v>89</v>
      </c>
      <c r="G553" s="4">
        <f>IF($E553="","",$E553*$F553)</f>
        <v/>
      </c>
      <c r="H553" s="4">
        <f>IF($B553="","",$E553*VLOOKUP($B553,'Ürünler'!$A$2:$H$51,8,0))</f>
        <v/>
      </c>
      <c r="I553" s="2" t="inlineStr">
        <is>
          <t>Perakende Satış</t>
        </is>
      </c>
    </row>
    <row r="554">
      <c r="A554" s="11" t="n">
        <v>46077</v>
      </c>
      <c r="B554" s="2" t="inlineStr">
        <is>
          <t>SKU-021</t>
        </is>
      </c>
      <c r="C554" s="6" t="inlineStr">
        <is>
          <t>Çıkış</t>
        </is>
      </c>
      <c r="D554" s="2" t="inlineStr">
        <is>
          <t>SAT-21506</t>
        </is>
      </c>
      <c r="E554" s="3" t="n">
        <v>3</v>
      </c>
      <c r="F554" s="4" t="n">
        <v>329</v>
      </c>
      <c r="G554" s="4">
        <f>IF($E554="","",$E554*$F554)</f>
        <v/>
      </c>
      <c r="H554" s="4">
        <f>IF($B554="","",$E554*VLOOKUP($B554,'Ürünler'!$A$2:$H$51,8,0))</f>
        <v/>
      </c>
      <c r="I554" s="2" t="inlineStr">
        <is>
          <t>Mağaza 2</t>
        </is>
      </c>
    </row>
    <row r="555">
      <c r="A555" s="11" t="n">
        <v>46078</v>
      </c>
      <c r="B555" s="2" t="inlineStr">
        <is>
          <t>SKU-008</t>
        </is>
      </c>
      <c r="C555" s="6" t="inlineStr">
        <is>
          <t>Çıkış</t>
        </is>
      </c>
      <c r="D555" s="2" t="inlineStr">
        <is>
          <t>SAT-52600</t>
        </is>
      </c>
      <c r="E555" s="3" t="n">
        <v>1</v>
      </c>
      <c r="F555" s="4" t="n">
        <v>479</v>
      </c>
      <c r="G555" s="4">
        <f>IF($E555="","",$E555*$F555)</f>
        <v/>
      </c>
      <c r="H555" s="4">
        <f>IF($B555="","",$E555*VLOOKUP($B555,'Ürünler'!$A$2:$H$51,8,0))</f>
        <v/>
      </c>
      <c r="I555" s="2" t="inlineStr">
        <is>
          <t>Yılmaz Ticaret</t>
        </is>
      </c>
    </row>
    <row r="556">
      <c r="A556" s="11" t="n">
        <v>46078</v>
      </c>
      <c r="B556" s="2" t="inlineStr">
        <is>
          <t>SKU-009</t>
        </is>
      </c>
      <c r="C556" s="6" t="inlineStr">
        <is>
          <t>Çıkış</t>
        </is>
      </c>
      <c r="D556" s="2" t="inlineStr">
        <is>
          <t>SAT-24953</t>
        </is>
      </c>
      <c r="E556" s="3" t="n">
        <v>2</v>
      </c>
      <c r="F556" s="4" t="n">
        <v>359</v>
      </c>
      <c r="G556" s="4">
        <f>IF($E556="","",$E556*$F556)</f>
        <v/>
      </c>
      <c r="H556" s="4">
        <f>IF($B556="","",$E556*VLOOKUP($B556,'Ürünler'!$A$2:$H$51,8,0))</f>
        <v/>
      </c>
      <c r="I556" s="2" t="inlineStr">
        <is>
          <t>Perakende Satış</t>
        </is>
      </c>
    </row>
    <row r="557">
      <c r="A557" s="11" t="n">
        <v>46078</v>
      </c>
      <c r="B557" s="2" t="inlineStr">
        <is>
          <t>SKU-032</t>
        </is>
      </c>
      <c r="C557" s="6" t="inlineStr">
        <is>
          <t>Çıkış</t>
        </is>
      </c>
      <c r="D557" s="2" t="inlineStr">
        <is>
          <t>SAT-22795</t>
        </is>
      </c>
      <c r="E557" s="3" t="n">
        <v>3</v>
      </c>
      <c r="F557" s="4" t="n">
        <v>339</v>
      </c>
      <c r="G557" s="4">
        <f>IF($E557="","",$E557*$F557)</f>
        <v/>
      </c>
      <c r="H557" s="4">
        <f>IF($B557="","",$E557*VLOOKUP($B557,'Ürünler'!$A$2:$H$51,8,0))</f>
        <v/>
      </c>
      <c r="I557" s="2" t="inlineStr">
        <is>
          <t>Toptan - Kayseri</t>
        </is>
      </c>
    </row>
    <row r="558">
      <c r="A558" s="11" t="n">
        <v>46078</v>
      </c>
      <c r="B558" s="2" t="inlineStr">
        <is>
          <t>SKU-034</t>
        </is>
      </c>
      <c r="C558" s="6" t="inlineStr">
        <is>
          <t>Çıkış</t>
        </is>
      </c>
      <c r="D558" s="2" t="inlineStr">
        <is>
          <t>SAT-55054</t>
        </is>
      </c>
      <c r="E558" s="3" t="n">
        <v>4</v>
      </c>
      <c r="F558" s="4" t="n">
        <v>199</v>
      </c>
      <c r="G558" s="4">
        <f>IF($E558="","",$E558*$F558)</f>
        <v/>
      </c>
      <c r="H558" s="4">
        <f>IF($B558="","",$E558*VLOOKUP($B558,'Ürünler'!$A$2:$H$51,8,0))</f>
        <v/>
      </c>
      <c r="I558" s="2" t="inlineStr">
        <is>
          <t>Mağaza 2</t>
        </is>
      </c>
    </row>
    <row r="559">
      <c r="A559" s="11" t="n">
        <v>46078</v>
      </c>
      <c r="B559" s="2" t="inlineStr">
        <is>
          <t>SKU-039</t>
        </is>
      </c>
      <c r="C559" s="6" t="inlineStr">
        <is>
          <t>Çıkış</t>
        </is>
      </c>
      <c r="D559" s="2" t="inlineStr">
        <is>
          <t>SAT-79393</t>
        </is>
      </c>
      <c r="E559" s="3" t="n">
        <v>4</v>
      </c>
      <c r="F559" s="4" t="n">
        <v>79</v>
      </c>
      <c r="G559" s="4">
        <f>IF($E559="","",$E559*$F559)</f>
        <v/>
      </c>
      <c r="H559" s="4">
        <f>IF($B559="","",$E559*VLOOKUP($B559,'Ürünler'!$A$2:$H$51,8,0))</f>
        <v/>
      </c>
      <c r="I559" s="2" t="inlineStr">
        <is>
          <t>Online Sipariş</t>
        </is>
      </c>
    </row>
    <row r="560">
      <c r="A560" s="11" t="n">
        <v>46078</v>
      </c>
      <c r="B560" s="2" t="inlineStr">
        <is>
          <t>SKU-041</t>
        </is>
      </c>
      <c r="C560" s="6" t="inlineStr">
        <is>
          <t>Çıkış</t>
        </is>
      </c>
      <c r="D560" s="2" t="inlineStr">
        <is>
          <t>SAT-36171</t>
        </is>
      </c>
      <c r="E560" s="3" t="n">
        <v>3</v>
      </c>
      <c r="F560" s="4" t="n">
        <v>159</v>
      </c>
      <c r="G560" s="4">
        <f>IF($E560="","",$E560*$F560)</f>
        <v/>
      </c>
      <c r="H560" s="4">
        <f>IF($B560="","",$E560*VLOOKUP($B560,'Ürünler'!$A$2:$H$51,8,0))</f>
        <v/>
      </c>
      <c r="I560" s="2" t="inlineStr">
        <is>
          <t>Perakende Satış</t>
        </is>
      </c>
    </row>
    <row r="561">
      <c r="A561" s="11" t="n">
        <v>46078</v>
      </c>
      <c r="B561" s="2" t="inlineStr">
        <is>
          <t>SKU-044</t>
        </is>
      </c>
      <c r="C561" s="6" t="inlineStr">
        <is>
          <t>Çıkış</t>
        </is>
      </c>
      <c r="D561" s="2" t="inlineStr">
        <is>
          <t>SAT-98063</t>
        </is>
      </c>
      <c r="E561" s="3" t="n">
        <v>1</v>
      </c>
      <c r="F561" s="4" t="n">
        <v>519</v>
      </c>
      <c r="G561" s="4">
        <f>IF($E561="","",$E561*$F561)</f>
        <v/>
      </c>
      <c r="H561" s="4">
        <f>IF($B561="","",$E561*VLOOKUP($B561,'Ürünler'!$A$2:$H$51,8,0))</f>
        <v/>
      </c>
      <c r="I561" s="2" t="inlineStr">
        <is>
          <t>Online Sipariş</t>
        </is>
      </c>
    </row>
    <row r="562">
      <c r="A562" s="11" t="n">
        <v>46079</v>
      </c>
      <c r="B562" s="2" t="inlineStr">
        <is>
          <t>SKU-006</t>
        </is>
      </c>
      <c r="C562" s="6" t="inlineStr">
        <is>
          <t>Çıkış</t>
        </is>
      </c>
      <c r="D562" s="2" t="inlineStr">
        <is>
          <t>SAT-83259</t>
        </is>
      </c>
      <c r="E562" s="3" t="n">
        <v>3</v>
      </c>
      <c r="F562" s="4" t="n">
        <v>449</v>
      </c>
      <c r="G562" s="4">
        <f>IF($E562="","",$E562*$F562)</f>
        <v/>
      </c>
      <c r="H562" s="4">
        <f>IF($B562="","",$E562*VLOOKUP($B562,'Ürünler'!$A$2:$H$51,8,0))</f>
        <v/>
      </c>
      <c r="I562" s="2" t="inlineStr">
        <is>
          <t>Toptan - Ankara</t>
        </is>
      </c>
    </row>
    <row r="563">
      <c r="A563" s="11" t="n">
        <v>46079</v>
      </c>
      <c r="B563" s="2" t="inlineStr">
        <is>
          <t>SKU-024</t>
        </is>
      </c>
      <c r="C563" s="6" t="inlineStr">
        <is>
          <t>Çıkış</t>
        </is>
      </c>
      <c r="D563" s="2" t="inlineStr">
        <is>
          <t>SAT-37176</t>
        </is>
      </c>
      <c r="E563" s="3" t="n">
        <v>1</v>
      </c>
      <c r="F563" s="4" t="n">
        <v>289</v>
      </c>
      <c r="G563" s="4">
        <f>IF($E563="","",$E563*$F563)</f>
        <v/>
      </c>
      <c r="H563" s="4">
        <f>IF($B563="","",$E563*VLOOKUP($B563,'Ürünler'!$A$2:$H$51,8,0))</f>
        <v/>
      </c>
      <c r="I563" s="2" t="inlineStr">
        <is>
          <t>Toptan - Ankara</t>
        </is>
      </c>
    </row>
    <row r="564">
      <c r="A564" s="11" t="n">
        <v>46080</v>
      </c>
      <c r="B564" s="2" t="inlineStr">
        <is>
          <t>SKU-027</t>
        </is>
      </c>
      <c r="C564" s="6" t="inlineStr">
        <is>
          <t>Çıkış</t>
        </is>
      </c>
      <c r="D564" s="2" t="inlineStr">
        <is>
          <t>SAT-87550</t>
        </is>
      </c>
      <c r="E564" s="3" t="n">
        <v>1</v>
      </c>
      <c r="F564" s="4" t="n">
        <v>1249</v>
      </c>
      <c r="G564" s="4">
        <f>IF($E564="","",$E564*$F564)</f>
        <v/>
      </c>
      <c r="H564" s="4">
        <f>IF($B564="","",$E564*VLOOKUP($B564,'Ürünler'!$A$2:$H$51,8,0))</f>
        <v/>
      </c>
      <c r="I564" s="2" t="inlineStr">
        <is>
          <t>Mağaza 2</t>
        </is>
      </c>
    </row>
    <row r="565">
      <c r="A565" s="11" t="n">
        <v>46081</v>
      </c>
      <c r="B565" s="2" t="inlineStr">
        <is>
          <t>SKU-003</t>
        </is>
      </c>
      <c r="C565" s="6" t="inlineStr">
        <is>
          <t>Çıkış</t>
        </is>
      </c>
      <c r="D565" s="2" t="inlineStr">
        <is>
          <t>SAT-81066</t>
        </is>
      </c>
      <c r="E565" s="3" t="n">
        <v>1</v>
      </c>
      <c r="F565" s="4" t="n">
        <v>149</v>
      </c>
      <c r="G565" s="4">
        <f>IF($E565="","",$E565*$F565)</f>
        <v/>
      </c>
      <c r="H565" s="4">
        <f>IF($B565="","",$E565*VLOOKUP($B565,'Ürünler'!$A$2:$H$51,8,0))</f>
        <v/>
      </c>
      <c r="I565" s="2" t="inlineStr">
        <is>
          <t>Perakende Satış</t>
        </is>
      </c>
    </row>
    <row r="566">
      <c r="A566" s="11" t="n">
        <v>46081</v>
      </c>
      <c r="B566" s="2" t="inlineStr">
        <is>
          <t>SKU-005</t>
        </is>
      </c>
      <c r="C566" s="6" t="inlineStr">
        <is>
          <t>Çıkış</t>
        </is>
      </c>
      <c r="D566" s="2" t="inlineStr">
        <is>
          <t>SAT-34914</t>
        </is>
      </c>
      <c r="E566" s="3" t="n">
        <v>2</v>
      </c>
      <c r="F566" s="4" t="n">
        <v>249</v>
      </c>
      <c r="G566" s="4">
        <f>IF($E566="","",$E566*$F566)</f>
        <v/>
      </c>
      <c r="H566" s="4">
        <f>IF($B566="","",$E566*VLOOKUP($B566,'Ürünler'!$A$2:$H$51,8,0))</f>
        <v/>
      </c>
      <c r="I566" s="2" t="inlineStr">
        <is>
          <t>Online Sipariş</t>
        </is>
      </c>
    </row>
    <row r="567">
      <c r="A567" s="11" t="n">
        <v>46081</v>
      </c>
      <c r="B567" s="2" t="inlineStr">
        <is>
          <t>SKU-010</t>
        </is>
      </c>
      <c r="C567" s="6" t="inlineStr">
        <is>
          <t>Çıkış</t>
        </is>
      </c>
      <c r="D567" s="2" t="inlineStr">
        <is>
          <t>SAT-12719</t>
        </is>
      </c>
      <c r="E567" s="3" t="n">
        <v>1</v>
      </c>
      <c r="F567" s="4" t="n">
        <v>359</v>
      </c>
      <c r="G567" s="4">
        <f>IF($E567="","",$E567*$F567)</f>
        <v/>
      </c>
      <c r="H567" s="4">
        <f>IF($B567="","",$E567*VLOOKUP($B567,'Ürünler'!$A$2:$H$51,8,0))</f>
        <v/>
      </c>
      <c r="I567" s="2" t="inlineStr">
        <is>
          <t>Mağaza 2</t>
        </is>
      </c>
    </row>
    <row r="568">
      <c r="A568" s="11" t="n">
        <v>46081</v>
      </c>
      <c r="B568" s="2" t="inlineStr">
        <is>
          <t>SKU-022</t>
        </is>
      </c>
      <c r="C568" s="6" t="inlineStr">
        <is>
          <t>Çıkış</t>
        </is>
      </c>
      <c r="D568" s="2" t="inlineStr">
        <is>
          <t>SAT-44688</t>
        </is>
      </c>
      <c r="E568" s="3" t="n">
        <v>3</v>
      </c>
      <c r="F568" s="4" t="n">
        <v>119</v>
      </c>
      <c r="G568" s="4">
        <f>IF($E568="","",$E568*$F568)</f>
        <v/>
      </c>
      <c r="H568" s="4">
        <f>IF($B568="","",$E568*VLOOKUP($B568,'Ürünler'!$A$2:$H$51,8,0))</f>
        <v/>
      </c>
      <c r="I568" s="2" t="inlineStr">
        <is>
          <t>Mağaza 2</t>
        </is>
      </c>
    </row>
    <row r="569">
      <c r="A569" s="11" t="n">
        <v>46081</v>
      </c>
      <c r="B569" s="2" t="inlineStr">
        <is>
          <t>SKU-023</t>
        </is>
      </c>
      <c r="C569" s="6" t="inlineStr">
        <is>
          <t>Çıkış</t>
        </is>
      </c>
      <c r="D569" s="2" t="inlineStr">
        <is>
          <t>SAT-83638</t>
        </is>
      </c>
      <c r="E569" s="3" t="n">
        <v>2</v>
      </c>
      <c r="F569" s="4" t="n">
        <v>149</v>
      </c>
      <c r="G569" s="4">
        <f>IF($E569="","",$E569*$F569)</f>
        <v/>
      </c>
      <c r="H569" s="4">
        <f>IF($B569="","",$E569*VLOOKUP($B569,'Ürünler'!$A$2:$H$51,8,0))</f>
        <v/>
      </c>
      <c r="I569" s="2" t="inlineStr">
        <is>
          <t>Yılmaz Ticaret</t>
        </is>
      </c>
    </row>
    <row r="570">
      <c r="A570" s="11" t="n">
        <v>46081</v>
      </c>
      <c r="B570" s="2" t="inlineStr">
        <is>
          <t>SKU-043</t>
        </is>
      </c>
      <c r="C570" s="6" t="inlineStr">
        <is>
          <t>Çıkış</t>
        </is>
      </c>
      <c r="D570" s="2" t="inlineStr">
        <is>
          <t>SAT-82264</t>
        </is>
      </c>
      <c r="E570" s="3" t="n">
        <v>1</v>
      </c>
      <c r="F570" s="4" t="n">
        <v>379</v>
      </c>
      <c r="G570" s="4">
        <f>IF($E570="","",$E570*$F570)</f>
        <v/>
      </c>
      <c r="H570" s="4">
        <f>IF($B570="","",$E570*VLOOKUP($B570,'Ürünler'!$A$2:$H$51,8,0))</f>
        <v/>
      </c>
      <c r="I570" s="2" t="inlineStr">
        <is>
          <t>Online Sipariş</t>
        </is>
      </c>
    </row>
    <row r="571">
      <c r="A571" s="11" t="n">
        <v>46081</v>
      </c>
      <c r="B571" s="2" t="inlineStr">
        <is>
          <t>SKU-047</t>
        </is>
      </c>
      <c r="C571" s="6" t="inlineStr">
        <is>
          <t>Çıkış</t>
        </is>
      </c>
      <c r="D571" s="2" t="inlineStr">
        <is>
          <t>SAT-39358</t>
        </is>
      </c>
      <c r="E571" s="3" t="n">
        <v>1</v>
      </c>
      <c r="F571" s="4" t="n">
        <v>179</v>
      </c>
      <c r="G571" s="4">
        <f>IF($E571="","",$E571*$F571)</f>
        <v/>
      </c>
      <c r="H571" s="4">
        <f>IF($B571="","",$E571*VLOOKUP($B571,'Ürünler'!$A$2:$H$51,8,0))</f>
        <v/>
      </c>
      <c r="I571" s="2" t="inlineStr">
        <is>
          <t>Mağaza 2</t>
        </is>
      </c>
    </row>
    <row r="572">
      <c r="A572" s="11" t="n">
        <v>46082</v>
      </c>
      <c r="B572" s="2" t="inlineStr">
        <is>
          <t>SKU-002</t>
        </is>
      </c>
      <c r="C572" s="6" t="inlineStr">
        <is>
          <t>Giriş</t>
        </is>
      </c>
      <c r="D572" s="2" t="inlineStr">
        <is>
          <t>ALS-2163</t>
        </is>
      </c>
      <c r="E572" s="3" t="n">
        <v>2</v>
      </c>
      <c r="F572" s="4" t="n">
        <v>85.5</v>
      </c>
      <c r="G572" s="4">
        <f>IF($E572="","",$E572*$F572)</f>
        <v/>
      </c>
      <c r="H572" s="4">
        <f>IF($B572="","",$E572*VLOOKUP($B572,'Ürünler'!$A$2:$H$51,8,0))</f>
        <v/>
      </c>
      <c r="I572" s="2" t="inlineStr">
        <is>
          <t>Ege Tekstil A.Ş.</t>
        </is>
      </c>
    </row>
    <row r="573">
      <c r="A573" s="11" t="n">
        <v>46082</v>
      </c>
      <c r="B573" s="2" t="inlineStr">
        <is>
          <t>SKU-005</t>
        </is>
      </c>
      <c r="C573" s="6" t="inlineStr">
        <is>
          <t>Giriş</t>
        </is>
      </c>
      <c r="D573" s="2" t="inlineStr">
        <is>
          <t>ALS-8144</t>
        </is>
      </c>
      <c r="E573" s="3" t="n">
        <v>5</v>
      </c>
      <c r="F573" s="4" t="n">
        <v>132</v>
      </c>
      <c r="G573" s="4">
        <f>IF($E573="","",$E573*$F573)</f>
        <v/>
      </c>
      <c r="H573" s="4">
        <f>IF($B573="","",$E573*VLOOKUP($B573,'Ürünler'!$A$2:$H$51,8,0))</f>
        <v/>
      </c>
      <c r="I573" s="2" t="inlineStr">
        <is>
          <t>Ege Tekstil A.Ş.</t>
        </is>
      </c>
    </row>
    <row r="574">
      <c r="A574" s="11" t="n">
        <v>46082</v>
      </c>
      <c r="B574" s="2" t="inlineStr">
        <is>
          <t>SKU-012</t>
        </is>
      </c>
      <c r="C574" s="6" t="inlineStr">
        <is>
          <t>Giriş</t>
        </is>
      </c>
      <c r="D574" s="2" t="inlineStr">
        <is>
          <t>ALS-8622</t>
        </is>
      </c>
      <c r="E574" s="3" t="n">
        <v>25</v>
      </c>
      <c r="F574" s="4" t="n">
        <v>920</v>
      </c>
      <c r="G574" s="4">
        <f>IF($E574="","",$E574*$F574)</f>
        <v/>
      </c>
      <c r="H574" s="4">
        <f>IF($B574="","",$E574*VLOOKUP($B574,'Ürünler'!$A$2:$H$51,8,0))</f>
        <v/>
      </c>
      <c r="I574" s="2" t="inlineStr">
        <is>
          <t>Anadolu Deri Ltd.</t>
        </is>
      </c>
    </row>
    <row r="575">
      <c r="A575" s="11" t="n">
        <v>46082</v>
      </c>
      <c r="B575" s="2" t="inlineStr">
        <is>
          <t>SKU-016</t>
        </is>
      </c>
      <c r="C575" s="6" t="inlineStr">
        <is>
          <t>Giriş</t>
        </is>
      </c>
      <c r="D575" s="2" t="inlineStr">
        <is>
          <t>ALS-8147</t>
        </is>
      </c>
      <c r="E575" s="3" t="n">
        <v>6</v>
      </c>
      <c r="F575" s="4" t="n">
        <v>540</v>
      </c>
      <c r="G575" s="4">
        <f>IF($E575="","",$E575*$F575)</f>
        <v/>
      </c>
      <c r="H575" s="4">
        <f>IF($B575="","",$E575*VLOOKUP($B575,'Ürünler'!$A$2:$H$51,8,0))</f>
        <v/>
      </c>
      <c r="I575" s="2" t="inlineStr">
        <is>
          <t>Ege Tekstil A.Ş.</t>
        </is>
      </c>
    </row>
    <row r="576">
      <c r="A576" s="11" t="n">
        <v>46082</v>
      </c>
      <c r="B576" s="2" t="inlineStr">
        <is>
          <t>SKU-026</t>
        </is>
      </c>
      <c r="C576" s="6" t="inlineStr">
        <is>
          <t>Giriş</t>
        </is>
      </c>
      <c r="D576" s="2" t="inlineStr">
        <is>
          <t>ALS-2130</t>
        </is>
      </c>
      <c r="E576" s="3" t="n">
        <v>2</v>
      </c>
      <c r="F576" s="4" t="n">
        <v>295</v>
      </c>
      <c r="G576" s="4">
        <f>IF($E576="","",$E576*$F576)</f>
        <v/>
      </c>
      <c r="H576" s="4">
        <f>IF($B576="","",$E576*VLOOKUP($B576,'Ürünler'!$A$2:$H$51,8,0))</f>
        <v/>
      </c>
      <c r="I576" s="2" t="inlineStr">
        <is>
          <t>İthalat Merkezi</t>
        </is>
      </c>
    </row>
    <row r="577">
      <c r="A577" s="11" t="n">
        <v>46082</v>
      </c>
      <c r="B577" s="2" t="inlineStr">
        <is>
          <t>SKU-034</t>
        </is>
      </c>
      <c r="C577" s="6" t="inlineStr">
        <is>
          <t>Giriş</t>
        </is>
      </c>
      <c r="D577" s="2" t="inlineStr">
        <is>
          <t>ALS-1752</t>
        </is>
      </c>
      <c r="E577" s="3" t="n">
        <v>5</v>
      </c>
      <c r="F577" s="4" t="n">
        <v>96</v>
      </c>
      <c r="G577" s="4">
        <f>IF($E577="","",$E577*$F577)</f>
        <v/>
      </c>
      <c r="H577" s="4">
        <f>IF($B577="","",$E577*VLOOKUP($B577,'Ürünler'!$A$2:$H$51,8,0))</f>
        <v/>
      </c>
      <c r="I577" s="2" t="inlineStr">
        <is>
          <t>Ege Tekstil A.Ş.</t>
        </is>
      </c>
    </row>
    <row r="578">
      <c r="A578" s="11" t="n">
        <v>46082</v>
      </c>
      <c r="B578" s="2" t="inlineStr">
        <is>
          <t>SKU-041</t>
        </is>
      </c>
      <c r="C578" s="6" t="inlineStr">
        <is>
          <t>Giriş</t>
        </is>
      </c>
      <c r="D578" s="2" t="inlineStr">
        <is>
          <t>ALS-4390</t>
        </is>
      </c>
      <c r="E578" s="3" t="n">
        <v>5</v>
      </c>
      <c r="F578" s="4" t="n">
        <v>78</v>
      </c>
      <c r="G578" s="4">
        <f>IF($E578="","",$E578*$F578)</f>
        <v/>
      </c>
      <c r="H578" s="4">
        <f>IF($B578="","",$E578*VLOOKUP($B578,'Ürünler'!$A$2:$H$51,8,0))</f>
        <v/>
      </c>
      <c r="I578" s="2" t="inlineStr">
        <is>
          <t>Bursa Konfeksiyon</t>
        </is>
      </c>
    </row>
    <row r="579">
      <c r="A579" s="11" t="n">
        <v>46082</v>
      </c>
      <c r="B579" s="2" t="inlineStr">
        <is>
          <t>SKU-049</t>
        </is>
      </c>
      <c r="C579" s="6" t="inlineStr">
        <is>
          <t>Giriş</t>
        </is>
      </c>
      <c r="D579" s="2" t="inlineStr">
        <is>
          <t>ALS-6876</t>
        </is>
      </c>
      <c r="E579" s="3" t="n">
        <v>5</v>
      </c>
      <c r="F579" s="4" t="n">
        <v>265</v>
      </c>
      <c r="G579" s="4">
        <f>IF($E579="","",$E579*$F579)</f>
        <v/>
      </c>
      <c r="H579" s="4">
        <f>IF($B579="","",$E579*VLOOKUP($B579,'Ürünler'!$A$2:$H$51,8,0))</f>
        <v/>
      </c>
      <c r="I579" s="2" t="inlineStr">
        <is>
          <t>İthalat Merkezi</t>
        </is>
      </c>
    </row>
    <row r="580">
      <c r="A580" s="11" t="n">
        <v>46083</v>
      </c>
      <c r="B580" s="2" t="inlineStr">
        <is>
          <t>SKU-013</t>
        </is>
      </c>
      <c r="C580" s="6" t="inlineStr">
        <is>
          <t>Giriş</t>
        </is>
      </c>
      <c r="D580" s="2" t="inlineStr">
        <is>
          <t>ALS-3290</t>
        </is>
      </c>
      <c r="E580" s="3" t="n">
        <v>1</v>
      </c>
      <c r="F580" s="4" t="n">
        <v>320</v>
      </c>
      <c r="G580" s="4">
        <f>IF($E580="","",$E580*$F580)</f>
        <v/>
      </c>
      <c r="H580" s="4">
        <f>IF($B580="","",$E580*VLOOKUP($B580,'Ürünler'!$A$2:$H$51,8,0))</f>
        <v/>
      </c>
      <c r="I580" s="2" t="inlineStr">
        <is>
          <t>Ege Tekstil A.Ş.</t>
        </is>
      </c>
    </row>
    <row r="581">
      <c r="A581" s="11" t="n">
        <v>46083</v>
      </c>
      <c r="B581" s="2" t="inlineStr">
        <is>
          <t>SKU-014</t>
        </is>
      </c>
      <c r="C581" s="6" t="inlineStr">
        <is>
          <t>Giriş</t>
        </is>
      </c>
      <c r="D581" s="2" t="inlineStr">
        <is>
          <t>ALS-8802</t>
        </is>
      </c>
      <c r="E581" s="3" t="n">
        <v>1</v>
      </c>
      <c r="F581" s="4" t="n">
        <v>540</v>
      </c>
      <c r="G581" s="4">
        <f>IF($E581="","",$E581*$F581)</f>
        <v/>
      </c>
      <c r="H581" s="4">
        <f>IF($B581="","",$E581*VLOOKUP($B581,'Ürünler'!$A$2:$H$51,8,0))</f>
        <v/>
      </c>
      <c r="I581" s="2" t="inlineStr">
        <is>
          <t>İthalat Merkezi</t>
        </is>
      </c>
    </row>
    <row r="582">
      <c r="A582" s="11" t="n">
        <v>46083</v>
      </c>
      <c r="B582" s="2" t="inlineStr">
        <is>
          <t>SKU-030</t>
        </is>
      </c>
      <c r="C582" s="6" t="inlineStr">
        <is>
          <t>Giriş</t>
        </is>
      </c>
      <c r="D582" s="2" t="inlineStr">
        <is>
          <t>ALS-2344</t>
        </is>
      </c>
      <c r="E582" s="3" t="n">
        <v>4</v>
      </c>
      <c r="F582" s="4" t="n">
        <v>218</v>
      </c>
      <c r="G582" s="4">
        <f>IF($E582="","",$E582*$F582)</f>
        <v/>
      </c>
      <c r="H582" s="4">
        <f>IF($B582="","",$E582*VLOOKUP($B582,'Ürünler'!$A$2:$H$51,8,0))</f>
        <v/>
      </c>
      <c r="I582" s="2" t="inlineStr">
        <is>
          <t>Anadolu Deri Ltd.</t>
        </is>
      </c>
    </row>
    <row r="583">
      <c r="A583" s="11" t="n">
        <v>46083</v>
      </c>
      <c r="B583" s="2" t="inlineStr">
        <is>
          <t>SKU-040</t>
        </is>
      </c>
      <c r="C583" s="6" t="inlineStr">
        <is>
          <t>Giriş</t>
        </is>
      </c>
      <c r="D583" s="2" t="inlineStr">
        <is>
          <t>ALS-9129</t>
        </is>
      </c>
      <c r="E583" s="3" t="n">
        <v>11</v>
      </c>
      <c r="F583" s="4" t="n">
        <v>545</v>
      </c>
      <c r="G583" s="4">
        <f>IF($E583="","",$E583*$F583)</f>
        <v/>
      </c>
      <c r="H583" s="4">
        <f>IF($B583="","",$E583*VLOOKUP($B583,'Ürünler'!$A$2:$H$51,8,0))</f>
        <v/>
      </c>
      <c r="I583" s="2" t="inlineStr">
        <is>
          <t>Bursa Konfeksiyon</t>
        </is>
      </c>
    </row>
    <row r="584">
      <c r="A584" s="11" t="n">
        <v>46084</v>
      </c>
      <c r="B584" s="2" t="inlineStr">
        <is>
          <t>SKU-027</t>
        </is>
      </c>
      <c r="C584" s="6" t="inlineStr">
        <is>
          <t>Giriş</t>
        </is>
      </c>
      <c r="D584" s="2" t="inlineStr">
        <is>
          <t>ALS-7999</t>
        </is>
      </c>
      <c r="E584" s="3" t="n">
        <v>2</v>
      </c>
      <c r="F584" s="4" t="n">
        <v>620</v>
      </c>
      <c r="G584" s="4">
        <f>IF($E584="","",$E584*$F584)</f>
        <v/>
      </c>
      <c r="H584" s="4">
        <f>IF($B584="","",$E584*VLOOKUP($B584,'Ürünler'!$A$2:$H$51,8,0))</f>
        <v/>
      </c>
      <c r="I584" s="2" t="inlineStr">
        <is>
          <t>Denizli Ev Tekstil</t>
        </is>
      </c>
    </row>
    <row r="585">
      <c r="A585" s="11" t="n">
        <v>46084</v>
      </c>
      <c r="B585" s="2" t="inlineStr">
        <is>
          <t>SKU-031</t>
        </is>
      </c>
      <c r="C585" s="6" t="inlineStr">
        <is>
          <t>Giriş</t>
        </is>
      </c>
      <c r="D585" s="2" t="inlineStr">
        <is>
          <t>ALS-7524</t>
        </is>
      </c>
      <c r="E585" s="3" t="n">
        <v>5</v>
      </c>
      <c r="F585" s="4" t="n">
        <v>178</v>
      </c>
      <c r="G585" s="4">
        <f>IF($E585="","",$E585*$F585)</f>
        <v/>
      </c>
      <c r="H585" s="4">
        <f>IF($B585="","",$E585*VLOOKUP($B585,'Ürünler'!$A$2:$H$51,8,0))</f>
        <v/>
      </c>
      <c r="I585" s="2" t="inlineStr">
        <is>
          <t>Anadolu Deri Ltd.</t>
        </is>
      </c>
    </row>
    <row r="586">
      <c r="A586" s="11" t="n">
        <v>46084</v>
      </c>
      <c r="B586" s="2" t="inlineStr">
        <is>
          <t>SKU-036</t>
        </is>
      </c>
      <c r="C586" s="6" t="inlineStr">
        <is>
          <t>Giriş</t>
        </is>
      </c>
      <c r="D586" s="2" t="inlineStr">
        <is>
          <t>ALS-1185</t>
        </is>
      </c>
      <c r="E586" s="3" t="n">
        <v>2</v>
      </c>
      <c r="F586" s="4" t="n">
        <v>155</v>
      </c>
      <c r="G586" s="4">
        <f>IF($E586="","",$E586*$F586)</f>
        <v/>
      </c>
      <c r="H586" s="4">
        <f>IF($B586="","",$E586*VLOOKUP($B586,'Ürünler'!$A$2:$H$51,8,0))</f>
        <v/>
      </c>
      <c r="I586" s="2" t="inlineStr">
        <is>
          <t>Bursa Konfeksiyon</t>
        </is>
      </c>
    </row>
    <row r="587">
      <c r="A587" s="11" t="n">
        <v>46085</v>
      </c>
      <c r="B587" s="2" t="inlineStr">
        <is>
          <t>SKU-015</t>
        </is>
      </c>
      <c r="C587" s="6" t="inlineStr">
        <is>
          <t>Giriş</t>
        </is>
      </c>
      <c r="D587" s="2" t="inlineStr">
        <is>
          <t>ALS-2773</t>
        </is>
      </c>
      <c r="E587" s="3" t="n">
        <v>9</v>
      </c>
      <c r="F587" s="4" t="n">
        <v>540</v>
      </c>
      <c r="G587" s="4">
        <f>IF($E587="","",$E587*$F587)</f>
        <v/>
      </c>
      <c r="H587" s="4">
        <f>IF($B587="","",$E587*VLOOKUP($B587,'Ürünler'!$A$2:$H$51,8,0))</f>
        <v/>
      </c>
      <c r="I587" s="2" t="inlineStr">
        <is>
          <t>Anadolu Deri Ltd.</t>
        </is>
      </c>
    </row>
    <row r="588">
      <c r="A588" s="11" t="n">
        <v>46085</v>
      </c>
      <c r="B588" s="2" t="inlineStr">
        <is>
          <t>SKU-017</t>
        </is>
      </c>
      <c r="C588" s="6" t="inlineStr">
        <is>
          <t>Giriş</t>
        </is>
      </c>
      <c r="D588" s="2" t="inlineStr">
        <is>
          <t>ALS-6267</t>
        </is>
      </c>
      <c r="E588" s="3" t="n">
        <v>7</v>
      </c>
      <c r="F588" s="4" t="n">
        <v>1150</v>
      </c>
      <c r="G588" s="4">
        <f>IF($E588="","",$E588*$F588)</f>
        <v/>
      </c>
      <c r="H588" s="4">
        <f>IF($B588="","",$E588*VLOOKUP($B588,'Ürünler'!$A$2:$H$51,8,0))</f>
        <v/>
      </c>
      <c r="I588" s="2" t="inlineStr">
        <is>
          <t>Denizli Ev Tekstil</t>
        </is>
      </c>
    </row>
    <row r="589">
      <c r="A589" s="11" t="n">
        <v>46085</v>
      </c>
      <c r="B589" s="2" t="inlineStr">
        <is>
          <t>SKU-018</t>
        </is>
      </c>
      <c r="C589" s="6" t="inlineStr">
        <is>
          <t>Giriş</t>
        </is>
      </c>
      <c r="D589" s="2" t="inlineStr">
        <is>
          <t>ALS-8277</t>
        </is>
      </c>
      <c r="E589" s="3" t="n">
        <v>3</v>
      </c>
      <c r="F589" s="4" t="n">
        <v>68</v>
      </c>
      <c r="G589" s="4">
        <f>IF($E589="","",$E589*$F589)</f>
        <v/>
      </c>
      <c r="H589" s="4">
        <f>IF($B589="","",$E589*VLOOKUP($B589,'Ürünler'!$A$2:$H$51,8,0))</f>
        <v/>
      </c>
      <c r="I589" s="2" t="inlineStr">
        <is>
          <t>Denizli Ev Tekstil</t>
        </is>
      </c>
    </row>
    <row r="590">
      <c r="A590" s="11" t="n">
        <v>46085</v>
      </c>
      <c r="B590" s="2" t="inlineStr">
        <is>
          <t>SKU-022</t>
        </is>
      </c>
      <c r="C590" s="6" t="inlineStr">
        <is>
          <t>Giriş</t>
        </is>
      </c>
      <c r="D590" s="2" t="inlineStr">
        <is>
          <t>ALS-7825</t>
        </is>
      </c>
      <c r="E590" s="3" t="n">
        <v>6</v>
      </c>
      <c r="F590" s="4" t="n">
        <v>58</v>
      </c>
      <c r="G590" s="4">
        <f>IF($E590="","",$E590*$F590)</f>
        <v/>
      </c>
      <c r="H590" s="4">
        <f>IF($B590="","",$E590*VLOOKUP($B590,'Ürünler'!$A$2:$H$51,8,0))</f>
        <v/>
      </c>
      <c r="I590" s="2" t="inlineStr">
        <is>
          <t>Denizli Ev Tekstil</t>
        </is>
      </c>
    </row>
    <row r="591">
      <c r="A591" s="11" t="n">
        <v>46085</v>
      </c>
      <c r="B591" s="2" t="inlineStr">
        <is>
          <t>SKU-028</t>
        </is>
      </c>
      <c r="C591" s="6" t="inlineStr">
        <is>
          <t>Giriş</t>
        </is>
      </c>
      <c r="D591" s="2" t="inlineStr">
        <is>
          <t>ALS-3390</t>
        </is>
      </c>
      <c r="E591" s="3" t="n">
        <v>2</v>
      </c>
      <c r="F591" s="4" t="n">
        <v>1240</v>
      </c>
      <c r="G591" s="4">
        <f>IF($E591="","",$E591*$F591)</f>
        <v/>
      </c>
      <c r="H591" s="4">
        <f>IF($B591="","",$E591*VLOOKUP($B591,'Ürünler'!$A$2:$H$51,8,0))</f>
        <v/>
      </c>
      <c r="I591" s="2" t="inlineStr">
        <is>
          <t>Ege Tekstil A.Ş.</t>
        </is>
      </c>
    </row>
    <row r="592">
      <c r="A592" s="11" t="n">
        <v>46085</v>
      </c>
      <c r="B592" s="2" t="inlineStr">
        <is>
          <t>SKU-035</t>
        </is>
      </c>
      <c r="C592" s="6" t="inlineStr">
        <is>
          <t>Giriş</t>
        </is>
      </c>
      <c r="D592" s="2" t="inlineStr">
        <is>
          <t>ALS-5537</t>
        </is>
      </c>
      <c r="E592" s="3" t="n">
        <v>3</v>
      </c>
      <c r="F592" s="4" t="n">
        <v>155</v>
      </c>
      <c r="G592" s="4">
        <f>IF($E592="","",$E592*$F592)</f>
        <v/>
      </c>
      <c r="H592" s="4">
        <f>IF($B592="","",$E592*VLOOKUP($B592,'Ürünler'!$A$2:$H$51,8,0))</f>
        <v/>
      </c>
      <c r="I592" s="2" t="inlineStr">
        <is>
          <t>Ege Tekstil A.Ş.</t>
        </is>
      </c>
    </row>
    <row r="593">
      <c r="A593" s="11" t="n">
        <v>46085</v>
      </c>
      <c r="B593" s="2" t="inlineStr">
        <is>
          <t>SKU-037</t>
        </is>
      </c>
      <c r="C593" s="6" t="inlineStr">
        <is>
          <t>Giriş</t>
        </is>
      </c>
      <c r="D593" s="2" t="inlineStr">
        <is>
          <t>ALS-9954</t>
        </is>
      </c>
      <c r="E593" s="3" t="n">
        <v>6</v>
      </c>
      <c r="F593" s="4" t="n">
        <v>285</v>
      </c>
      <c r="G593" s="4">
        <f>IF($E593="","",$E593*$F593)</f>
        <v/>
      </c>
      <c r="H593" s="4">
        <f>IF($B593="","",$E593*VLOOKUP($B593,'Ürünler'!$A$2:$H$51,8,0))</f>
        <v/>
      </c>
      <c r="I593" s="2" t="inlineStr">
        <is>
          <t>Bursa Konfeksiyon</t>
        </is>
      </c>
    </row>
    <row r="594">
      <c r="A594" s="11" t="n">
        <v>46085</v>
      </c>
      <c r="B594" s="2" t="inlineStr">
        <is>
          <t>SKU-046</t>
        </is>
      </c>
      <c r="C594" s="6" t="inlineStr">
        <is>
          <t>Giriş</t>
        </is>
      </c>
      <c r="D594" s="2" t="inlineStr">
        <is>
          <t>ALS-8875</t>
        </is>
      </c>
      <c r="E594" s="3" t="n">
        <v>1</v>
      </c>
      <c r="F594" s="4" t="n">
        <v>210</v>
      </c>
      <c r="G594" s="4">
        <f>IF($E594="","",$E594*$F594)</f>
        <v/>
      </c>
      <c r="H594" s="4">
        <f>IF($B594="","",$E594*VLOOKUP($B594,'Ürünler'!$A$2:$H$51,8,0))</f>
        <v/>
      </c>
      <c r="I594" s="2" t="inlineStr">
        <is>
          <t>Anadolu Deri Ltd.</t>
        </is>
      </c>
    </row>
    <row r="595">
      <c r="A595" s="11" t="n">
        <v>46086</v>
      </c>
      <c r="B595" s="2" t="inlineStr">
        <is>
          <t>SKU-004</t>
        </is>
      </c>
      <c r="C595" s="6" t="inlineStr">
        <is>
          <t>Giriş</t>
        </is>
      </c>
      <c r="D595" s="2" t="inlineStr">
        <is>
          <t>ALS-3647</t>
        </is>
      </c>
      <c r="E595" s="3" t="n">
        <v>4</v>
      </c>
      <c r="F595" s="4" t="n">
        <v>132</v>
      </c>
      <c r="G595" s="4">
        <f>IF($E595="","",$E595*$F595)</f>
        <v/>
      </c>
      <c r="H595" s="4">
        <f>IF($B595="","",$E595*VLOOKUP($B595,'Ürünler'!$A$2:$H$51,8,0))</f>
        <v/>
      </c>
      <c r="I595" s="2" t="inlineStr">
        <is>
          <t>İthalat Merkezi</t>
        </is>
      </c>
    </row>
    <row r="596">
      <c r="A596" s="11" t="n">
        <v>46086</v>
      </c>
      <c r="B596" s="2" t="inlineStr">
        <is>
          <t>SKU-010</t>
        </is>
      </c>
      <c r="C596" s="6" t="inlineStr">
        <is>
          <t>Giriş</t>
        </is>
      </c>
      <c r="D596" s="2" t="inlineStr">
        <is>
          <t>ALS-1659</t>
        </is>
      </c>
      <c r="E596" s="3" t="n">
        <v>1</v>
      </c>
      <c r="F596" s="4" t="n">
        <v>198</v>
      </c>
      <c r="G596" s="4">
        <f>IF($E596="","",$E596*$F596)</f>
        <v/>
      </c>
      <c r="H596" s="4">
        <f>IF($B596="","",$E596*VLOOKUP($B596,'Ürünler'!$A$2:$H$51,8,0))</f>
        <v/>
      </c>
      <c r="I596" s="2" t="inlineStr">
        <is>
          <t>Bursa Konfeksiyon</t>
        </is>
      </c>
    </row>
    <row r="597">
      <c r="A597" s="11" t="n">
        <v>46086</v>
      </c>
      <c r="B597" s="2" t="inlineStr">
        <is>
          <t>SKU-011</t>
        </is>
      </c>
      <c r="C597" s="6" t="inlineStr">
        <is>
          <t>Giriş</t>
        </is>
      </c>
      <c r="D597" s="2" t="inlineStr">
        <is>
          <t>ALS-1042</t>
        </is>
      </c>
      <c r="E597" s="3" t="n">
        <v>2</v>
      </c>
      <c r="F597" s="4" t="n">
        <v>890</v>
      </c>
      <c r="G597" s="4">
        <f>IF($E597="","",$E597*$F597)</f>
        <v/>
      </c>
      <c r="H597" s="4">
        <f>IF($B597="","",$E597*VLOOKUP($B597,'Ürünler'!$A$2:$H$51,8,0))</f>
        <v/>
      </c>
      <c r="I597" s="2" t="inlineStr">
        <is>
          <t>Anadolu Deri Ltd.</t>
        </is>
      </c>
    </row>
    <row r="598">
      <c r="A598" s="11" t="n">
        <v>46086</v>
      </c>
      <c r="B598" s="2" t="inlineStr">
        <is>
          <t>SKU-033</t>
        </is>
      </c>
      <c r="C598" s="6" t="inlineStr">
        <is>
          <t>Giriş</t>
        </is>
      </c>
      <c r="D598" s="2" t="inlineStr">
        <is>
          <t>ALS-4683</t>
        </is>
      </c>
      <c r="E598" s="3" t="n">
        <v>26</v>
      </c>
      <c r="F598" s="4" t="n">
        <v>1680</v>
      </c>
      <c r="G598" s="4">
        <f>IF($E598="","",$E598*$F598)</f>
        <v/>
      </c>
      <c r="H598" s="4">
        <f>IF($B598="","",$E598*VLOOKUP($B598,'Ürünler'!$A$2:$H$51,8,0))</f>
        <v/>
      </c>
      <c r="I598" s="2" t="inlineStr">
        <is>
          <t>Denizli Ev Tekstil</t>
        </is>
      </c>
    </row>
    <row r="599">
      <c r="A599" s="11" t="n">
        <v>46086</v>
      </c>
      <c r="B599" s="2" t="inlineStr">
        <is>
          <t>SKU-038</t>
        </is>
      </c>
      <c r="C599" s="6" t="inlineStr">
        <is>
          <t>Giriş</t>
        </is>
      </c>
      <c r="D599" s="2" t="inlineStr">
        <is>
          <t>ALS-5262</t>
        </is>
      </c>
      <c r="E599" s="3" t="n">
        <v>4</v>
      </c>
      <c r="F599" s="4" t="n">
        <v>118</v>
      </c>
      <c r="G599" s="4">
        <f>IF($E599="","",$E599*$F599)</f>
        <v/>
      </c>
      <c r="H599" s="4">
        <f>IF($B599="","",$E599*VLOOKUP($B599,'Ürünler'!$A$2:$H$51,8,0))</f>
        <v/>
      </c>
      <c r="I599" s="2" t="inlineStr">
        <is>
          <t>Bursa Konfeksiyon</t>
        </is>
      </c>
    </row>
    <row r="600">
      <c r="A600" s="11" t="n">
        <v>46087</v>
      </c>
      <c r="B600" s="2" t="inlineStr">
        <is>
          <t>SKU-003</t>
        </is>
      </c>
      <c r="C600" s="6" t="inlineStr">
        <is>
          <t>Giriş</t>
        </is>
      </c>
      <c r="D600" s="2" t="inlineStr">
        <is>
          <t>ALS-1936</t>
        </is>
      </c>
      <c r="E600" s="3" t="n">
        <v>4</v>
      </c>
      <c r="F600" s="4" t="n">
        <v>85.5</v>
      </c>
      <c r="G600" s="4">
        <f>IF($E600="","",$E600*$F600)</f>
        <v/>
      </c>
      <c r="H600" s="4">
        <f>IF($B600="","",$E600*VLOOKUP($B600,'Ürünler'!$A$2:$H$51,8,0))</f>
        <v/>
      </c>
      <c r="I600" s="2" t="inlineStr">
        <is>
          <t>Ege Tekstil A.Ş.</t>
        </is>
      </c>
    </row>
    <row r="601">
      <c r="A601" s="11" t="n">
        <v>46087</v>
      </c>
      <c r="B601" s="2" t="inlineStr">
        <is>
          <t>SKU-006</t>
        </is>
      </c>
      <c r="C601" s="6" t="inlineStr">
        <is>
          <t>Giriş</t>
        </is>
      </c>
      <c r="D601" s="2" t="inlineStr">
        <is>
          <t>ALS-8251</t>
        </is>
      </c>
      <c r="E601" s="3" t="n">
        <v>4</v>
      </c>
      <c r="F601" s="4" t="n">
        <v>245</v>
      </c>
      <c r="G601" s="4">
        <f>IF($E601="","",$E601*$F601)</f>
        <v/>
      </c>
      <c r="H601" s="4">
        <f>IF($B601="","",$E601*VLOOKUP($B601,'Ürünler'!$A$2:$H$51,8,0))</f>
        <v/>
      </c>
      <c r="I601" s="2" t="inlineStr">
        <is>
          <t>Denizli Ev Tekstil</t>
        </is>
      </c>
    </row>
    <row r="602">
      <c r="A602" s="11" t="n">
        <v>46087</v>
      </c>
      <c r="B602" s="2" t="inlineStr">
        <is>
          <t>SKU-007</t>
        </is>
      </c>
      <c r="C602" s="6" t="inlineStr">
        <is>
          <t>Giriş</t>
        </is>
      </c>
      <c r="D602" s="2" t="inlineStr">
        <is>
          <t>ALS-7211</t>
        </is>
      </c>
      <c r="E602" s="3" t="n">
        <v>6</v>
      </c>
      <c r="F602" s="4" t="n">
        <v>245</v>
      </c>
      <c r="G602" s="4">
        <f>IF($E602="","",$E602*$F602)</f>
        <v/>
      </c>
      <c r="H602" s="4">
        <f>IF($B602="","",$E602*VLOOKUP($B602,'Ürünler'!$A$2:$H$51,8,0))</f>
        <v/>
      </c>
      <c r="I602" s="2" t="inlineStr">
        <is>
          <t>Anadolu Deri Ltd.</t>
        </is>
      </c>
    </row>
    <row r="603">
      <c r="A603" s="11" t="n">
        <v>46087</v>
      </c>
      <c r="B603" s="2" t="inlineStr">
        <is>
          <t>SKU-021</t>
        </is>
      </c>
      <c r="C603" s="6" t="inlineStr">
        <is>
          <t>Giriş</t>
        </is>
      </c>
      <c r="D603" s="2" t="inlineStr">
        <is>
          <t>ALS-6692</t>
        </is>
      </c>
      <c r="E603" s="3" t="n">
        <v>4</v>
      </c>
      <c r="F603" s="4" t="n">
        <v>165</v>
      </c>
      <c r="G603" s="4">
        <f>IF($E603="","",$E603*$F603)</f>
        <v/>
      </c>
      <c r="H603" s="4">
        <f>IF($B603="","",$E603*VLOOKUP($B603,'Ürünler'!$A$2:$H$51,8,0))</f>
        <v/>
      </c>
      <c r="I603" s="2" t="inlineStr">
        <is>
          <t>Ege Tekstil A.Ş.</t>
        </is>
      </c>
    </row>
    <row r="604">
      <c r="A604" s="11" t="n">
        <v>46087</v>
      </c>
      <c r="B604" s="2" t="inlineStr">
        <is>
          <t>SKU-023</t>
        </is>
      </c>
      <c r="C604" s="6" t="inlineStr">
        <is>
          <t>Giriş</t>
        </is>
      </c>
      <c r="D604" s="2" t="inlineStr">
        <is>
          <t>ALS-5728</t>
        </is>
      </c>
      <c r="E604" s="3" t="n">
        <v>4</v>
      </c>
      <c r="F604" s="4" t="n">
        <v>72</v>
      </c>
      <c r="G604" s="4">
        <f>IF($E604="","",$E604*$F604)</f>
        <v/>
      </c>
      <c r="H604" s="4">
        <f>IF($B604="","",$E604*VLOOKUP($B604,'Ürünler'!$A$2:$H$51,8,0))</f>
        <v/>
      </c>
      <c r="I604" s="2" t="inlineStr">
        <is>
          <t>Ege Tekstil A.Ş.</t>
        </is>
      </c>
    </row>
    <row r="605">
      <c r="A605" s="11" t="n">
        <v>46087</v>
      </c>
      <c r="B605" s="2" t="inlineStr">
        <is>
          <t>SKU-024</t>
        </is>
      </c>
      <c r="C605" s="6" t="inlineStr">
        <is>
          <t>Giriş</t>
        </is>
      </c>
      <c r="D605" s="2" t="inlineStr">
        <is>
          <t>ALS-8837</t>
        </is>
      </c>
      <c r="E605" s="3" t="n">
        <v>1</v>
      </c>
      <c r="F605" s="4" t="n">
        <v>148</v>
      </c>
      <c r="G605" s="4">
        <f>IF($E605="","",$E605*$F605)</f>
        <v/>
      </c>
      <c r="H605" s="4">
        <f>IF($B605="","",$E605*VLOOKUP($B605,'Ürünler'!$A$2:$H$51,8,0))</f>
        <v/>
      </c>
      <c r="I605" s="2" t="inlineStr">
        <is>
          <t>Denizli Ev Tekstil</t>
        </is>
      </c>
    </row>
    <row r="606">
      <c r="A606" s="11" t="n">
        <v>46087</v>
      </c>
      <c r="B606" s="2" t="inlineStr">
        <is>
          <t>SKU-025</t>
        </is>
      </c>
      <c r="C606" s="6" t="inlineStr">
        <is>
          <t>Giriş</t>
        </is>
      </c>
      <c r="D606" s="2" t="inlineStr">
        <is>
          <t>ALS-3662</t>
        </is>
      </c>
      <c r="E606" s="3" t="n">
        <v>25</v>
      </c>
      <c r="F606" s="4" t="n">
        <v>385</v>
      </c>
      <c r="G606" s="4">
        <f>IF($E606="","",$E606*$F606)</f>
        <v/>
      </c>
      <c r="H606" s="4">
        <f>IF($B606="","",$E606*VLOOKUP($B606,'Ürünler'!$A$2:$H$51,8,0))</f>
        <v/>
      </c>
      <c r="I606" s="2" t="inlineStr">
        <is>
          <t>İthalat Merkezi</t>
        </is>
      </c>
    </row>
    <row r="607">
      <c r="A607" s="11" t="n">
        <v>46087</v>
      </c>
      <c r="B607" s="2" t="inlineStr">
        <is>
          <t>SKU-029</t>
        </is>
      </c>
      <c r="C607" s="6" t="inlineStr">
        <is>
          <t>Giriş</t>
        </is>
      </c>
      <c r="D607" s="2" t="inlineStr">
        <is>
          <t>ALS-7652</t>
        </is>
      </c>
      <c r="E607" s="3" t="n">
        <v>9</v>
      </c>
      <c r="F607" s="4" t="n">
        <v>218</v>
      </c>
      <c r="G607" s="4">
        <f>IF($E607="","",$E607*$F607)</f>
        <v/>
      </c>
      <c r="H607" s="4">
        <f>IF($B607="","",$E607*VLOOKUP($B607,'Ürünler'!$A$2:$H$51,8,0))</f>
        <v/>
      </c>
      <c r="I607" s="2" t="inlineStr">
        <is>
          <t>İthalat Merkezi</t>
        </is>
      </c>
    </row>
    <row r="608">
      <c r="A608" s="11" t="n">
        <v>46087</v>
      </c>
      <c r="B608" s="2" t="inlineStr">
        <is>
          <t>SKU-043</t>
        </is>
      </c>
      <c r="C608" s="6" t="inlineStr">
        <is>
          <t>Giriş</t>
        </is>
      </c>
      <c r="D608" s="2" t="inlineStr">
        <is>
          <t>ALS-3679</t>
        </is>
      </c>
      <c r="E608" s="3" t="n">
        <v>1</v>
      </c>
      <c r="F608" s="4" t="n">
        <v>195</v>
      </c>
      <c r="G608" s="4">
        <f>IF($E608="","",$E608*$F608)</f>
        <v/>
      </c>
      <c r="H608" s="4">
        <f>IF($B608="","",$E608*VLOOKUP($B608,'Ürünler'!$A$2:$H$51,8,0))</f>
        <v/>
      </c>
      <c r="I608" s="2" t="inlineStr">
        <is>
          <t>Anadolu Deri Ltd.</t>
        </is>
      </c>
    </row>
    <row r="609">
      <c r="A609" s="11" t="n">
        <v>46087</v>
      </c>
      <c r="B609" s="2" t="inlineStr">
        <is>
          <t>SKU-045</t>
        </is>
      </c>
      <c r="C609" s="6" t="inlineStr">
        <is>
          <t>Giriş</t>
        </is>
      </c>
      <c r="D609" s="2" t="inlineStr">
        <is>
          <t>ALS-6113</t>
        </is>
      </c>
      <c r="E609" s="3" t="n">
        <v>4</v>
      </c>
      <c r="F609" s="4" t="n">
        <v>62</v>
      </c>
      <c r="G609" s="4">
        <f>IF($E609="","",$E609*$F609)</f>
        <v/>
      </c>
      <c r="H609" s="4">
        <f>IF($B609="","",$E609*VLOOKUP($B609,'Ürünler'!$A$2:$H$51,8,0))</f>
        <v/>
      </c>
      <c r="I609" s="2" t="inlineStr">
        <is>
          <t>Bursa Konfeksiyon</t>
        </is>
      </c>
    </row>
    <row r="610">
      <c r="A610" s="11" t="n">
        <v>46087</v>
      </c>
      <c r="B610" s="2" t="inlineStr">
        <is>
          <t>SKU-047</t>
        </is>
      </c>
      <c r="C610" s="6" t="inlineStr">
        <is>
          <t>Giriş</t>
        </is>
      </c>
      <c r="D610" s="2" t="inlineStr">
        <is>
          <t>ALS-9504</t>
        </is>
      </c>
      <c r="E610" s="3" t="n">
        <v>1</v>
      </c>
      <c r="F610" s="4" t="n">
        <v>88</v>
      </c>
      <c r="G610" s="4">
        <f>IF($E610="","",$E610*$F610)</f>
        <v/>
      </c>
      <c r="H610" s="4">
        <f>IF($B610="","",$E610*VLOOKUP($B610,'Ürünler'!$A$2:$H$51,8,0))</f>
        <v/>
      </c>
      <c r="I610" s="2" t="inlineStr">
        <is>
          <t>Denizli Ev Tekstil</t>
        </is>
      </c>
    </row>
    <row r="611">
      <c r="A611" s="11" t="n">
        <v>46088</v>
      </c>
      <c r="B611" s="2" t="inlineStr">
        <is>
          <t>SKU-001</t>
        </is>
      </c>
      <c r="C611" s="6" t="inlineStr">
        <is>
          <t>Giriş</t>
        </is>
      </c>
      <c r="D611" s="2" t="inlineStr">
        <is>
          <t>ALS-2040</t>
        </is>
      </c>
      <c r="E611" s="3" t="n">
        <v>5</v>
      </c>
      <c r="F611" s="4" t="n">
        <v>85.5</v>
      </c>
      <c r="G611" s="4">
        <f>IF($E611="","",$E611*$F611)</f>
        <v/>
      </c>
      <c r="H611" s="4">
        <f>IF($B611="","",$E611*VLOOKUP($B611,'Ürünler'!$A$2:$H$51,8,0))</f>
        <v/>
      </c>
      <c r="I611" s="2" t="inlineStr">
        <is>
          <t>İthalat Merkezi</t>
        </is>
      </c>
    </row>
    <row r="612">
      <c r="A612" s="11" t="n">
        <v>46088</v>
      </c>
      <c r="B612" s="2" t="inlineStr">
        <is>
          <t>SKU-009</t>
        </is>
      </c>
      <c r="C612" s="6" t="inlineStr">
        <is>
          <t>Giriş</t>
        </is>
      </c>
      <c r="D612" s="2" t="inlineStr">
        <is>
          <t>ALS-9056</t>
        </is>
      </c>
      <c r="E612" s="3" t="n">
        <v>4</v>
      </c>
      <c r="F612" s="4" t="n">
        <v>198</v>
      </c>
      <c r="G612" s="4">
        <f>IF($E612="","",$E612*$F612)</f>
        <v/>
      </c>
      <c r="H612" s="4">
        <f>IF($B612="","",$E612*VLOOKUP($B612,'Ürünler'!$A$2:$H$51,8,0))</f>
        <v/>
      </c>
      <c r="I612" s="2" t="inlineStr">
        <is>
          <t>Ege Tekstil A.Ş.</t>
        </is>
      </c>
    </row>
    <row r="613">
      <c r="A613" s="11" t="n">
        <v>46088</v>
      </c>
      <c r="B613" s="2" t="inlineStr">
        <is>
          <t>SKU-048</t>
        </is>
      </c>
      <c r="C613" s="6" t="inlineStr">
        <is>
          <t>Giriş</t>
        </is>
      </c>
      <c r="D613" s="2" t="inlineStr">
        <is>
          <t>ALS-4532</t>
        </is>
      </c>
      <c r="E613" s="3" t="n">
        <v>2</v>
      </c>
      <c r="F613" s="4" t="n">
        <v>235</v>
      </c>
      <c r="G613" s="4">
        <f>IF($E613="","",$E613*$F613)</f>
        <v/>
      </c>
      <c r="H613" s="4">
        <f>IF($B613="","",$E613*VLOOKUP($B613,'Ürünler'!$A$2:$H$51,8,0))</f>
        <v/>
      </c>
      <c r="I613" s="2" t="inlineStr">
        <is>
          <t>İthalat Merkezi</t>
        </is>
      </c>
    </row>
    <row r="614">
      <c r="A614" s="11" t="n">
        <v>46089</v>
      </c>
      <c r="B614" s="2" t="inlineStr">
        <is>
          <t>SKU-008</t>
        </is>
      </c>
      <c r="C614" s="6" t="inlineStr">
        <is>
          <t>Giriş</t>
        </is>
      </c>
      <c r="D614" s="2" t="inlineStr">
        <is>
          <t>ALS-4475</t>
        </is>
      </c>
      <c r="E614" s="3" t="n">
        <v>1</v>
      </c>
      <c r="F614" s="4" t="n">
        <v>258</v>
      </c>
      <c r="G614" s="4">
        <f>IF($E614="","",$E614*$F614)</f>
        <v/>
      </c>
      <c r="H614" s="4">
        <f>IF($B614="","",$E614*VLOOKUP($B614,'Ürünler'!$A$2:$H$51,8,0))</f>
        <v/>
      </c>
      <c r="I614" s="2" t="inlineStr">
        <is>
          <t>Anadolu Deri Ltd.</t>
        </is>
      </c>
    </row>
    <row r="615">
      <c r="A615" s="11" t="n">
        <v>46089</v>
      </c>
      <c r="B615" s="2" t="inlineStr">
        <is>
          <t>SKU-019</t>
        </is>
      </c>
      <c r="C615" s="6" t="inlineStr">
        <is>
          <t>Giriş</t>
        </is>
      </c>
      <c r="D615" s="2" t="inlineStr">
        <is>
          <t>ALS-9782</t>
        </is>
      </c>
      <c r="E615" s="3" t="n">
        <v>7</v>
      </c>
      <c r="F615" s="4" t="n">
        <v>42</v>
      </c>
      <c r="G615" s="4">
        <f>IF($E615="","",$E615*$F615)</f>
        <v/>
      </c>
      <c r="H615" s="4">
        <f>IF($B615="","",$E615*VLOOKUP($B615,'Ürünler'!$A$2:$H$51,8,0))</f>
        <v/>
      </c>
      <c r="I615" s="2" t="inlineStr">
        <is>
          <t>Ege Tekstil A.Ş.</t>
        </is>
      </c>
    </row>
    <row r="616">
      <c r="A616" s="11" t="n">
        <v>46089</v>
      </c>
      <c r="B616" s="2" t="inlineStr">
        <is>
          <t>SKU-020</t>
        </is>
      </c>
      <c r="C616" s="6" t="inlineStr">
        <is>
          <t>Giriş</t>
        </is>
      </c>
      <c r="D616" s="2" t="inlineStr">
        <is>
          <t>ALS-7018</t>
        </is>
      </c>
      <c r="E616" s="3" t="n">
        <v>2</v>
      </c>
      <c r="F616" s="4" t="n">
        <v>165</v>
      </c>
      <c r="G616" s="4">
        <f>IF($E616="","",$E616*$F616)</f>
        <v/>
      </c>
      <c r="H616" s="4">
        <f>IF($B616="","",$E616*VLOOKUP($B616,'Ürünler'!$A$2:$H$51,8,0))</f>
        <v/>
      </c>
      <c r="I616" s="2" t="inlineStr">
        <is>
          <t>Denizli Ev Tekstil</t>
        </is>
      </c>
    </row>
    <row r="617">
      <c r="A617" s="11" t="n">
        <v>46089</v>
      </c>
      <c r="B617" s="2" t="inlineStr">
        <is>
          <t>SKU-032</t>
        </is>
      </c>
      <c r="C617" s="6" t="inlineStr">
        <is>
          <t>Giriş</t>
        </is>
      </c>
      <c r="D617" s="2" t="inlineStr">
        <is>
          <t>ALS-6225</t>
        </is>
      </c>
      <c r="E617" s="3" t="n">
        <v>5</v>
      </c>
      <c r="F617" s="4" t="n">
        <v>178</v>
      </c>
      <c r="G617" s="4">
        <f>IF($E617="","",$E617*$F617)</f>
        <v/>
      </c>
      <c r="H617" s="4">
        <f>IF($B617="","",$E617*VLOOKUP($B617,'Ürünler'!$A$2:$H$51,8,0))</f>
        <v/>
      </c>
      <c r="I617" s="2" t="inlineStr">
        <is>
          <t>Ege Tekstil A.Ş.</t>
        </is>
      </c>
    </row>
    <row r="618">
      <c r="A618" s="11" t="n">
        <v>46089</v>
      </c>
      <c r="B618" s="2" t="inlineStr">
        <is>
          <t>SKU-050</t>
        </is>
      </c>
      <c r="C618" s="6" t="inlineStr">
        <is>
          <t>Giriş</t>
        </is>
      </c>
      <c r="D618" s="2" t="inlineStr">
        <is>
          <t>ALS-4937</t>
        </is>
      </c>
      <c r="E618" s="3" t="n">
        <v>6</v>
      </c>
      <c r="F618" s="4" t="n">
        <v>34</v>
      </c>
      <c r="G618" s="4">
        <f>IF($E618="","",$E618*$F618)</f>
        <v/>
      </c>
      <c r="H618" s="4">
        <f>IF($B618="","",$E618*VLOOKUP($B618,'Ürünler'!$A$2:$H$51,8,0))</f>
        <v/>
      </c>
      <c r="I618" s="2" t="inlineStr">
        <is>
          <t>Denizli Ev Tekstil</t>
        </is>
      </c>
    </row>
    <row r="619">
      <c r="A619" s="11" t="n">
        <v>46090</v>
      </c>
      <c r="B619" s="2" t="inlineStr">
        <is>
          <t>SKU-044</t>
        </is>
      </c>
      <c r="C619" s="6" t="inlineStr">
        <is>
          <t>Giriş</t>
        </is>
      </c>
      <c r="D619" s="2" t="inlineStr">
        <is>
          <t>ALS-5918</t>
        </is>
      </c>
      <c r="E619" s="3" t="n">
        <v>2</v>
      </c>
      <c r="F619" s="4" t="n">
        <v>268</v>
      </c>
      <c r="G619" s="4">
        <f>IF($E619="","",$E619*$F619)</f>
        <v/>
      </c>
      <c r="H619" s="4">
        <f>IF($B619="","",$E619*VLOOKUP($B619,'Ürünler'!$A$2:$H$51,8,0))</f>
        <v/>
      </c>
      <c r="I619" s="2" t="inlineStr">
        <is>
          <t>Bursa Konfeksiyon</t>
        </is>
      </c>
    </row>
    <row r="620">
      <c r="A620" s="11" t="n">
        <v>46091</v>
      </c>
      <c r="B620" s="2" t="inlineStr">
        <is>
          <t>SKU-039</t>
        </is>
      </c>
      <c r="C620" s="6" t="inlineStr">
        <is>
          <t>Giriş</t>
        </is>
      </c>
      <c r="D620" s="2" t="inlineStr">
        <is>
          <t>ALS-4813</t>
        </is>
      </c>
      <c r="E620" s="3" t="n">
        <v>4</v>
      </c>
      <c r="F620" s="4" t="n">
        <v>38</v>
      </c>
      <c r="G620" s="4">
        <f>IF($E620="","",$E620*$F620)</f>
        <v/>
      </c>
      <c r="H620" s="4">
        <f>IF($B620="","",$E620*VLOOKUP($B620,'Ürünler'!$A$2:$H$51,8,0))</f>
        <v/>
      </c>
      <c r="I620" s="2" t="inlineStr">
        <is>
          <t>Bursa Konfeksiyon</t>
        </is>
      </c>
    </row>
    <row r="621">
      <c r="A621" s="11" t="n">
        <v>46091</v>
      </c>
      <c r="B621" s="2" t="inlineStr">
        <is>
          <t>SKU-042</t>
        </is>
      </c>
      <c r="C621" s="6" t="inlineStr">
        <is>
          <t>Giriş</t>
        </is>
      </c>
      <c r="D621" s="2" t="inlineStr">
        <is>
          <t>ALS-2641</t>
        </is>
      </c>
      <c r="E621" s="3" t="n">
        <v>1</v>
      </c>
      <c r="F621" s="4" t="n">
        <v>320</v>
      </c>
      <c r="G621" s="4">
        <f>IF($E621="","",$E621*$F621)</f>
        <v/>
      </c>
      <c r="H621" s="4">
        <f>IF($B621="","",$E621*VLOOKUP($B621,'Ürünler'!$A$2:$H$51,8,0))</f>
        <v/>
      </c>
      <c r="I621" s="2" t="inlineStr">
        <is>
          <t>Ege Tekstil A.Ş.</t>
        </is>
      </c>
    </row>
    <row r="622">
      <c r="A622" s="11" t="n">
        <v>46092</v>
      </c>
      <c r="B622" s="2" t="inlineStr">
        <is>
          <t>SKU-038</t>
        </is>
      </c>
      <c r="C622" s="6" t="inlineStr">
        <is>
          <t>Çıkış</t>
        </is>
      </c>
      <c r="D622" s="2" t="inlineStr">
        <is>
          <t>SAT-63004</t>
        </is>
      </c>
      <c r="E622" s="3" t="n">
        <v>2</v>
      </c>
      <c r="F622" s="4" t="n">
        <v>229</v>
      </c>
      <c r="G622" s="4">
        <f>IF($E622="","",$E622*$F622)</f>
        <v/>
      </c>
      <c r="H622" s="4">
        <f>IF($B622="","",$E622*VLOOKUP($B622,'Ürünler'!$A$2:$H$51,8,0))</f>
        <v/>
      </c>
      <c r="I622" s="2" t="inlineStr">
        <is>
          <t>Toptan - Kayseri</t>
        </is>
      </c>
    </row>
    <row r="623">
      <c r="A623" s="11" t="n">
        <v>46093</v>
      </c>
      <c r="B623" s="2" t="inlineStr">
        <is>
          <t>SKU-013</t>
        </is>
      </c>
      <c r="C623" s="6" t="inlineStr">
        <is>
          <t>Çıkış</t>
        </is>
      </c>
      <c r="D623" s="2" t="inlineStr">
        <is>
          <t>SAT-49893</t>
        </is>
      </c>
      <c r="E623" s="3" t="n">
        <v>1</v>
      </c>
      <c r="F623" s="4" t="n">
        <v>599</v>
      </c>
      <c r="G623" s="4">
        <f>IF($E623="","",$E623*$F623)</f>
        <v/>
      </c>
      <c r="H623" s="4">
        <f>IF($B623="","",$E623*VLOOKUP($B623,'Ürünler'!$A$2:$H$51,8,0))</f>
        <v/>
      </c>
      <c r="I623" s="2" t="inlineStr">
        <is>
          <t>Toptan - Kayseri</t>
        </is>
      </c>
    </row>
    <row r="624">
      <c r="A624" s="11" t="n">
        <v>46093</v>
      </c>
      <c r="B624" s="2" t="inlineStr">
        <is>
          <t>SKU-026</t>
        </is>
      </c>
      <c r="C624" s="6" t="inlineStr">
        <is>
          <t>Çıkış</t>
        </is>
      </c>
      <c r="D624" s="2" t="inlineStr">
        <is>
          <t>SAT-47629</t>
        </is>
      </c>
      <c r="E624" s="3" t="n">
        <v>1</v>
      </c>
      <c r="F624" s="4" t="n">
        <v>569</v>
      </c>
      <c r="G624" s="4">
        <f>IF($E624="","",$E624*$F624)</f>
        <v/>
      </c>
      <c r="H624" s="4">
        <f>IF($B624="","",$E624*VLOOKUP($B624,'Ürünler'!$A$2:$H$51,8,0))</f>
        <v/>
      </c>
      <c r="I624" s="2" t="inlineStr">
        <is>
          <t>Toptan - Kayseri</t>
        </is>
      </c>
    </row>
    <row r="625">
      <c r="A625" s="11" t="n">
        <v>46094</v>
      </c>
      <c r="B625" s="2" t="inlineStr">
        <is>
          <t>SKU-043</t>
        </is>
      </c>
      <c r="C625" s="6" t="inlineStr">
        <is>
          <t>Çıkış</t>
        </is>
      </c>
      <c r="D625" s="2" t="inlineStr">
        <is>
          <t>SAT-47364</t>
        </is>
      </c>
      <c r="E625" s="3" t="n">
        <v>1</v>
      </c>
      <c r="F625" s="4" t="n">
        <v>379</v>
      </c>
      <c r="G625" s="4">
        <f>IF($E625="","",$E625*$F625)</f>
        <v/>
      </c>
      <c r="H625" s="4">
        <f>IF($B625="","",$E625*VLOOKUP($B625,'Ürünler'!$A$2:$H$51,8,0))</f>
        <v/>
      </c>
      <c r="I625" s="2" t="inlineStr">
        <is>
          <t>Perakende Satış</t>
        </is>
      </c>
    </row>
    <row r="626">
      <c r="A626" s="11" t="n">
        <v>46095</v>
      </c>
      <c r="B626" s="2" t="inlineStr">
        <is>
          <t>SKU-039</t>
        </is>
      </c>
      <c r="C626" s="6" t="inlineStr">
        <is>
          <t>Çıkış</t>
        </is>
      </c>
      <c r="D626" s="2" t="inlineStr">
        <is>
          <t>SAT-42487</t>
        </is>
      </c>
      <c r="E626" s="3" t="n">
        <v>4</v>
      </c>
      <c r="F626" s="4" t="n">
        <v>79</v>
      </c>
      <c r="G626" s="4">
        <f>IF($E626="","",$E626*$F626)</f>
        <v/>
      </c>
      <c r="H626" s="4">
        <f>IF($B626="","",$E626*VLOOKUP($B626,'Ürünler'!$A$2:$H$51,8,0))</f>
        <v/>
      </c>
      <c r="I626" s="2" t="inlineStr">
        <is>
          <t>Mağaza 2</t>
        </is>
      </c>
    </row>
    <row r="627">
      <c r="A627" s="11" t="n">
        <v>46095</v>
      </c>
      <c r="B627" s="2" t="inlineStr">
        <is>
          <t>SKU-045</t>
        </is>
      </c>
      <c r="C627" s="6" t="inlineStr">
        <is>
          <t>Çıkış</t>
        </is>
      </c>
      <c r="D627" s="2" t="inlineStr">
        <is>
          <t>SAT-60272</t>
        </is>
      </c>
      <c r="E627" s="3" t="n">
        <v>2</v>
      </c>
      <c r="F627" s="4" t="n">
        <v>129</v>
      </c>
      <c r="G627" s="4">
        <f>IF($E627="","",$E627*$F627)</f>
        <v/>
      </c>
      <c r="H627" s="4">
        <f>IF($B627="","",$E627*VLOOKUP($B627,'Ürünler'!$A$2:$H$51,8,0))</f>
        <v/>
      </c>
      <c r="I627" s="2" t="inlineStr">
        <is>
          <t>Toptan - Ankara</t>
        </is>
      </c>
    </row>
    <row r="628">
      <c r="A628" s="11" t="n">
        <v>46095</v>
      </c>
      <c r="B628" s="2" t="inlineStr">
        <is>
          <t>SKU-049</t>
        </is>
      </c>
      <c r="C628" s="6" t="inlineStr">
        <is>
          <t>Çıkış</t>
        </is>
      </c>
      <c r="D628" s="2" t="inlineStr">
        <is>
          <t>SAT-90754</t>
        </is>
      </c>
      <c r="E628" s="3" t="n">
        <v>3</v>
      </c>
      <c r="F628" s="4" t="n">
        <v>519</v>
      </c>
      <c r="G628" s="4">
        <f>IF($E628="","",$E628*$F628)</f>
        <v/>
      </c>
      <c r="H628" s="4">
        <f>IF($B628="","",$E628*VLOOKUP($B628,'Ürünler'!$A$2:$H$51,8,0))</f>
        <v/>
      </c>
      <c r="I628" s="2" t="inlineStr">
        <is>
          <t>Mağaza 2</t>
        </is>
      </c>
    </row>
    <row r="629">
      <c r="A629" s="11" t="n">
        <v>46096</v>
      </c>
      <c r="B629" s="2" t="inlineStr">
        <is>
          <t>SKU-030</t>
        </is>
      </c>
      <c r="C629" s="6" t="inlineStr">
        <is>
          <t>Çıkış</t>
        </is>
      </c>
      <c r="D629" s="2" t="inlineStr">
        <is>
          <t>SAT-59807</t>
        </is>
      </c>
      <c r="E629" s="3" t="n">
        <v>2</v>
      </c>
      <c r="F629" s="4" t="n">
        <v>419</v>
      </c>
      <c r="G629" s="4">
        <f>IF($E629="","",$E629*$F629)</f>
        <v/>
      </c>
      <c r="H629" s="4">
        <f>IF($B629="","",$E629*VLOOKUP($B629,'Ürünler'!$A$2:$H$51,8,0))</f>
        <v/>
      </c>
      <c r="I629" s="2" t="inlineStr">
        <is>
          <t>Mağaza 2</t>
        </is>
      </c>
    </row>
    <row r="630">
      <c r="A630" s="11" t="n">
        <v>46096</v>
      </c>
      <c r="B630" s="2" t="inlineStr">
        <is>
          <t>SKU-037</t>
        </is>
      </c>
      <c r="C630" s="6" t="inlineStr">
        <is>
          <t>Çıkış</t>
        </is>
      </c>
      <c r="D630" s="2" t="inlineStr">
        <is>
          <t>SAT-10835</t>
        </is>
      </c>
      <c r="E630" s="3" t="n">
        <v>4</v>
      </c>
      <c r="F630" s="4" t="n">
        <v>549</v>
      </c>
      <c r="G630" s="4">
        <f>IF($E630="","",$E630*$F630)</f>
        <v/>
      </c>
      <c r="H630" s="4">
        <f>IF($B630="","",$E630*VLOOKUP($B630,'Ürünler'!$A$2:$H$51,8,0))</f>
        <v/>
      </c>
      <c r="I630" s="2" t="inlineStr">
        <is>
          <t>Toptan - Kayseri</t>
        </is>
      </c>
    </row>
    <row r="631">
      <c r="A631" s="11" t="n">
        <v>46097</v>
      </c>
      <c r="B631" s="2" t="inlineStr">
        <is>
          <t>SKU-012</t>
        </is>
      </c>
      <c r="C631" s="6" t="inlineStr">
        <is>
          <t>Çıkış</t>
        </is>
      </c>
      <c r="D631" s="2" t="inlineStr">
        <is>
          <t>SAT-19681</t>
        </is>
      </c>
      <c r="E631" s="3" t="n">
        <v>5</v>
      </c>
      <c r="F631" s="4" t="n">
        <v>1750</v>
      </c>
      <c r="G631" s="4">
        <f>IF($E631="","",$E631*$F631)</f>
        <v/>
      </c>
      <c r="H631" s="4">
        <f>IF($B631="","",$E631*VLOOKUP($B631,'Ürünler'!$A$2:$H$51,8,0))</f>
        <v/>
      </c>
      <c r="I631" s="2" t="inlineStr">
        <is>
          <t>Toptan - Kayseri</t>
        </is>
      </c>
    </row>
    <row r="632">
      <c r="A632" s="11" t="n">
        <v>46097</v>
      </c>
      <c r="B632" s="2" t="inlineStr">
        <is>
          <t>SKU-025</t>
        </is>
      </c>
      <c r="C632" s="6" t="inlineStr">
        <is>
          <t>Çıkış</t>
        </is>
      </c>
      <c r="D632" s="2" t="inlineStr">
        <is>
          <t>SAT-11846</t>
        </is>
      </c>
      <c r="E632" s="3" t="n">
        <v>6</v>
      </c>
      <c r="F632" s="4" t="n">
        <v>749</v>
      </c>
      <c r="G632" s="4">
        <f>IF($E632="","",$E632*$F632)</f>
        <v/>
      </c>
      <c r="H632" s="4">
        <f>IF($B632="","",$E632*VLOOKUP($B632,'Ürünler'!$A$2:$H$51,8,0))</f>
        <v/>
      </c>
      <c r="I632" s="2" t="inlineStr">
        <is>
          <t>Mağaza 2</t>
        </is>
      </c>
    </row>
    <row r="633">
      <c r="A633" s="11" t="n">
        <v>46098</v>
      </c>
      <c r="B633" s="2" t="inlineStr">
        <is>
          <t>SKU-048</t>
        </is>
      </c>
      <c r="C633" s="6" t="inlineStr">
        <is>
          <t>Çıkış</t>
        </is>
      </c>
      <c r="D633" s="2" t="inlineStr">
        <is>
          <t>SAT-54293</t>
        </is>
      </c>
      <c r="E633" s="3" t="n">
        <v>1</v>
      </c>
      <c r="F633" s="4" t="n">
        <v>459</v>
      </c>
      <c r="G633" s="4">
        <f>IF($E633="","",$E633*$F633)</f>
        <v/>
      </c>
      <c r="H633" s="4">
        <f>IF($B633="","",$E633*VLOOKUP($B633,'Ürünler'!$A$2:$H$51,8,0))</f>
        <v/>
      </c>
      <c r="I633" s="2" t="inlineStr">
        <is>
          <t>Perakende Satış</t>
        </is>
      </c>
    </row>
    <row r="634">
      <c r="A634" s="11" t="n">
        <v>46099</v>
      </c>
      <c r="B634" s="2" t="inlineStr">
        <is>
          <t>SKU-002</t>
        </is>
      </c>
      <c r="C634" s="6" t="inlineStr">
        <is>
          <t>Çıkış</t>
        </is>
      </c>
      <c r="D634" s="2" t="inlineStr">
        <is>
          <t>SAT-18834</t>
        </is>
      </c>
      <c r="E634" s="3" t="n">
        <v>1</v>
      </c>
      <c r="F634" s="4" t="n">
        <v>149</v>
      </c>
      <c r="G634" s="4">
        <f>IF($E634="","",$E634*$F634)</f>
        <v/>
      </c>
      <c r="H634" s="4">
        <f>IF($B634="","",$E634*VLOOKUP($B634,'Ürünler'!$A$2:$H$51,8,0))</f>
        <v/>
      </c>
      <c r="I634" s="2" t="inlineStr">
        <is>
          <t>Perakende Satış</t>
        </is>
      </c>
    </row>
    <row r="635">
      <c r="A635" s="11" t="n">
        <v>46099</v>
      </c>
      <c r="B635" s="2" t="inlineStr">
        <is>
          <t>SKU-035</t>
        </is>
      </c>
      <c r="C635" s="6" t="inlineStr">
        <is>
          <t>Çıkış</t>
        </is>
      </c>
      <c r="D635" s="2" t="inlineStr">
        <is>
          <t>SAT-82534</t>
        </is>
      </c>
      <c r="E635" s="3" t="n">
        <v>2</v>
      </c>
      <c r="F635" s="4" t="n">
        <v>299</v>
      </c>
      <c r="G635" s="4">
        <f>IF($E635="","",$E635*$F635)</f>
        <v/>
      </c>
      <c r="H635" s="4">
        <f>IF($B635="","",$E635*VLOOKUP($B635,'Ürünler'!$A$2:$H$51,8,0))</f>
        <v/>
      </c>
      <c r="I635" s="2" t="inlineStr">
        <is>
          <t>Toptan - Ankara</t>
        </is>
      </c>
    </row>
    <row r="636">
      <c r="A636" s="11" t="n">
        <v>46099</v>
      </c>
      <c r="B636" s="2" t="inlineStr">
        <is>
          <t>SKU-046</t>
        </is>
      </c>
      <c r="C636" s="6" t="inlineStr">
        <is>
          <t>Çıkış</t>
        </is>
      </c>
      <c r="D636" s="2" t="inlineStr">
        <is>
          <t>SAT-10358</t>
        </is>
      </c>
      <c r="E636" s="3" t="n">
        <v>1</v>
      </c>
      <c r="F636" s="4" t="n">
        <v>429</v>
      </c>
      <c r="G636" s="4">
        <f>IF($E636="","",$E636*$F636)</f>
        <v/>
      </c>
      <c r="H636" s="4">
        <f>IF($B636="","",$E636*VLOOKUP($B636,'Ürünler'!$A$2:$H$51,8,0))</f>
        <v/>
      </c>
      <c r="I636" s="2" t="inlineStr">
        <is>
          <t>Perakende Satış</t>
        </is>
      </c>
    </row>
    <row r="637">
      <c r="A637" s="11" t="n">
        <v>46100</v>
      </c>
      <c r="B637" s="2" t="inlineStr">
        <is>
          <t>SKU-008</t>
        </is>
      </c>
      <c r="C637" s="6" t="inlineStr">
        <is>
          <t>Çıkış</t>
        </is>
      </c>
      <c r="D637" s="2" t="inlineStr">
        <is>
          <t>SAT-54608</t>
        </is>
      </c>
      <c r="E637" s="3" t="n">
        <v>1</v>
      </c>
      <c r="F637" s="4" t="n">
        <v>479</v>
      </c>
      <c r="G637" s="4">
        <f>IF($E637="","",$E637*$F637)</f>
        <v/>
      </c>
      <c r="H637" s="4">
        <f>IF($B637="","",$E637*VLOOKUP($B637,'Ürünler'!$A$2:$H$51,8,0))</f>
        <v/>
      </c>
      <c r="I637" s="2" t="inlineStr">
        <is>
          <t>Online Sipariş</t>
        </is>
      </c>
    </row>
    <row r="638">
      <c r="A638" s="11" t="n">
        <v>46100</v>
      </c>
      <c r="B638" s="2" t="inlineStr">
        <is>
          <t>SKU-020</t>
        </is>
      </c>
      <c r="C638" s="6" t="inlineStr">
        <is>
          <t>Çıkış</t>
        </is>
      </c>
      <c r="D638" s="2" t="inlineStr">
        <is>
          <t>SAT-20828</t>
        </is>
      </c>
      <c r="E638" s="3" t="n">
        <v>1</v>
      </c>
      <c r="F638" s="4" t="n">
        <v>329</v>
      </c>
      <c r="G638" s="4">
        <f>IF($E638="","",$E638*$F638)</f>
        <v/>
      </c>
      <c r="H638" s="4">
        <f>IF($B638="","",$E638*VLOOKUP($B638,'Ürünler'!$A$2:$H$51,8,0))</f>
        <v/>
      </c>
      <c r="I638" s="2" t="inlineStr">
        <is>
          <t>Mağaza 2</t>
        </is>
      </c>
    </row>
    <row r="639">
      <c r="A639" s="11" t="n">
        <v>46100</v>
      </c>
      <c r="B639" s="2" t="inlineStr">
        <is>
          <t>SKU-028</t>
        </is>
      </c>
      <c r="C639" s="6" t="inlineStr">
        <is>
          <t>Çıkış</t>
        </is>
      </c>
      <c r="D639" s="2" t="inlineStr">
        <is>
          <t>SAT-82523</t>
        </is>
      </c>
      <c r="E639" s="3" t="n">
        <v>1</v>
      </c>
      <c r="F639" s="4" t="n">
        <v>2390</v>
      </c>
      <c r="G639" s="4">
        <f>IF($E639="","",$E639*$F639)</f>
        <v/>
      </c>
      <c r="H639" s="4">
        <f>IF($B639="","",$E639*VLOOKUP($B639,'Ürünler'!$A$2:$H$51,8,0))</f>
        <v/>
      </c>
      <c r="I639" s="2" t="inlineStr">
        <is>
          <t>Toptan - Ankara</t>
        </is>
      </c>
    </row>
    <row r="640">
      <c r="A640" s="11" t="n">
        <v>46101</v>
      </c>
      <c r="B640" s="2" t="inlineStr">
        <is>
          <t>SKU-011</t>
        </is>
      </c>
      <c r="C640" s="6" t="inlineStr">
        <is>
          <t>Çıkış</t>
        </is>
      </c>
      <c r="D640" s="2" t="inlineStr">
        <is>
          <t>SAT-86931</t>
        </is>
      </c>
      <c r="E640" s="3" t="n">
        <v>2</v>
      </c>
      <c r="F640" s="4" t="n">
        <v>1690</v>
      </c>
      <c r="G640" s="4">
        <f>IF($E640="","",$E640*$F640)</f>
        <v/>
      </c>
      <c r="H640" s="4">
        <f>IF($B640="","",$E640*VLOOKUP($B640,'Ürünler'!$A$2:$H$51,8,0))</f>
        <v/>
      </c>
      <c r="I640" s="2" t="inlineStr">
        <is>
          <t>Toptan - Ankara</t>
        </is>
      </c>
    </row>
    <row r="641">
      <c r="A641" s="11" t="n">
        <v>46101</v>
      </c>
      <c r="B641" s="2" t="inlineStr">
        <is>
          <t>SKU-018</t>
        </is>
      </c>
      <c r="C641" s="6" t="inlineStr">
        <is>
          <t>Çıkış</t>
        </is>
      </c>
      <c r="D641" s="2" t="inlineStr">
        <is>
          <t>SAT-68841</t>
        </is>
      </c>
      <c r="E641" s="3" t="n">
        <v>3</v>
      </c>
      <c r="F641" s="4" t="n">
        <v>139</v>
      </c>
      <c r="G641" s="4">
        <f>IF($E641="","",$E641*$F641)</f>
        <v/>
      </c>
      <c r="H641" s="4">
        <f>IF($B641="","",$E641*VLOOKUP($B641,'Ürünler'!$A$2:$H$51,8,0))</f>
        <v/>
      </c>
      <c r="I641" s="2" t="inlineStr">
        <is>
          <t>Yılmaz Ticaret</t>
        </is>
      </c>
    </row>
    <row r="642">
      <c r="A642" s="11" t="n">
        <v>46101</v>
      </c>
      <c r="B642" s="2" t="inlineStr">
        <is>
          <t>SKU-031</t>
        </is>
      </c>
      <c r="C642" s="6" t="inlineStr">
        <is>
          <t>Çıkış</t>
        </is>
      </c>
      <c r="D642" s="2" t="inlineStr">
        <is>
          <t>SAT-92955</t>
        </is>
      </c>
      <c r="E642" s="3" t="n">
        <v>3</v>
      </c>
      <c r="F642" s="4" t="n">
        <v>339</v>
      </c>
      <c r="G642" s="4">
        <f>IF($E642="","",$E642*$F642)</f>
        <v/>
      </c>
      <c r="H642" s="4">
        <f>IF($B642="","",$E642*VLOOKUP($B642,'Ürünler'!$A$2:$H$51,8,0))</f>
        <v/>
      </c>
      <c r="I642" s="2" t="inlineStr">
        <is>
          <t>Toptan - Kayseri</t>
        </is>
      </c>
    </row>
    <row r="643">
      <c r="A643" s="11" t="n">
        <v>46101</v>
      </c>
      <c r="B643" s="2" t="inlineStr">
        <is>
          <t>SKU-032</t>
        </is>
      </c>
      <c r="C643" s="6" t="inlineStr">
        <is>
          <t>Çıkış</t>
        </is>
      </c>
      <c r="D643" s="2" t="inlineStr">
        <is>
          <t>SAT-15856</t>
        </is>
      </c>
      <c r="E643" s="3" t="n">
        <v>2</v>
      </c>
      <c r="F643" s="4" t="n">
        <v>339</v>
      </c>
      <c r="G643" s="4">
        <f>IF($E643="","",$E643*$F643)</f>
        <v/>
      </c>
      <c r="H643" s="4">
        <f>IF($B643="","",$E643*VLOOKUP($B643,'Ürünler'!$A$2:$H$51,8,0))</f>
        <v/>
      </c>
      <c r="I643" s="2" t="inlineStr">
        <is>
          <t>Mağaza 2</t>
        </is>
      </c>
    </row>
    <row r="644">
      <c r="A644" s="11" t="n">
        <v>46102</v>
      </c>
      <c r="B644" s="2" t="inlineStr">
        <is>
          <t>SKU-025</t>
        </is>
      </c>
      <c r="C644" s="6" t="inlineStr">
        <is>
          <t>Çıkış</t>
        </is>
      </c>
      <c r="D644" s="2" t="inlineStr">
        <is>
          <t>SAT-48669</t>
        </is>
      </c>
      <c r="E644" s="3" t="n">
        <v>12</v>
      </c>
      <c r="F644" s="4" t="n">
        <v>749</v>
      </c>
      <c r="G644" s="4">
        <f>IF($E644="","",$E644*$F644)</f>
        <v/>
      </c>
      <c r="H644" s="4">
        <f>IF($B644="","",$E644*VLOOKUP($B644,'Ürünler'!$A$2:$H$51,8,0))</f>
        <v/>
      </c>
      <c r="I644" s="2" t="inlineStr">
        <is>
          <t>Toptan - Ankara</t>
        </is>
      </c>
    </row>
    <row r="645">
      <c r="A645" s="11" t="n">
        <v>46102</v>
      </c>
      <c r="B645" s="2" t="inlineStr">
        <is>
          <t>SKU-040</t>
        </is>
      </c>
      <c r="C645" s="6" t="inlineStr">
        <is>
          <t>Çıkış</t>
        </is>
      </c>
      <c r="D645" s="2" t="inlineStr">
        <is>
          <t>SAT-20198</t>
        </is>
      </c>
      <c r="E645" s="3" t="n">
        <v>5</v>
      </c>
      <c r="F645" s="4" t="n">
        <v>1049</v>
      </c>
      <c r="G645" s="4">
        <f>IF($E645="","",$E645*$F645)</f>
        <v/>
      </c>
      <c r="H645" s="4">
        <f>IF($B645="","",$E645*VLOOKUP($B645,'Ürünler'!$A$2:$H$51,8,0))</f>
        <v/>
      </c>
      <c r="I645" s="2" t="inlineStr">
        <is>
          <t>Yılmaz Ticaret</t>
        </is>
      </c>
    </row>
    <row r="646">
      <c r="A646" s="11" t="n">
        <v>46103</v>
      </c>
      <c r="B646" s="2" t="inlineStr">
        <is>
          <t>SKU-012</t>
        </is>
      </c>
      <c r="C646" s="6" t="inlineStr">
        <is>
          <t>Çıkış</t>
        </is>
      </c>
      <c r="D646" s="2" t="inlineStr">
        <is>
          <t>SAT-87014</t>
        </is>
      </c>
      <c r="E646" s="3" t="n">
        <v>9</v>
      </c>
      <c r="F646" s="4" t="n">
        <v>1750</v>
      </c>
      <c r="G646" s="4">
        <f>IF($E646="","",$E646*$F646)</f>
        <v/>
      </c>
      <c r="H646" s="4">
        <f>IF($B646="","",$E646*VLOOKUP($B646,'Ürünler'!$A$2:$H$51,8,0))</f>
        <v/>
      </c>
      <c r="I646" s="2" t="inlineStr">
        <is>
          <t>Online Sipariş</t>
        </is>
      </c>
    </row>
    <row r="647">
      <c r="A647" s="11" t="n">
        <v>46103</v>
      </c>
      <c r="B647" s="2" t="inlineStr">
        <is>
          <t>SKU-014</t>
        </is>
      </c>
      <c r="C647" s="6" t="inlineStr">
        <is>
          <t>Çıkış</t>
        </is>
      </c>
      <c r="D647" s="2" t="inlineStr">
        <is>
          <t>SAT-77271</t>
        </is>
      </c>
      <c r="E647" s="3" t="n">
        <v>1</v>
      </c>
      <c r="F647" s="4" t="n">
        <v>999</v>
      </c>
      <c r="G647" s="4">
        <f>IF($E647="","",$E647*$F647)</f>
        <v/>
      </c>
      <c r="H647" s="4">
        <f>IF($B647="","",$E647*VLOOKUP($B647,'Ürünler'!$A$2:$H$51,8,0))</f>
        <v/>
      </c>
      <c r="I647" s="2" t="inlineStr">
        <is>
          <t>Toptan - Ankara</t>
        </is>
      </c>
    </row>
    <row r="648">
      <c r="A648" s="11" t="n">
        <v>46104</v>
      </c>
      <c r="B648" s="2" t="inlineStr">
        <is>
          <t>SKU-001</t>
        </is>
      </c>
      <c r="C648" s="6" t="inlineStr">
        <is>
          <t>Çıkış</t>
        </is>
      </c>
      <c r="D648" s="2" t="inlineStr">
        <is>
          <t>SAT-88104</t>
        </is>
      </c>
      <c r="E648" s="3" t="n">
        <v>2</v>
      </c>
      <c r="F648" s="4" t="n">
        <v>149</v>
      </c>
      <c r="G648" s="4">
        <f>IF($E648="","",$E648*$F648)</f>
        <v/>
      </c>
      <c r="H648" s="4">
        <f>IF($B648="","",$E648*VLOOKUP($B648,'Ürünler'!$A$2:$H$51,8,0))</f>
        <v/>
      </c>
      <c r="I648" s="2" t="inlineStr">
        <is>
          <t>Toptan - Kayseri</t>
        </is>
      </c>
    </row>
    <row r="649">
      <c r="A649" s="11" t="n">
        <v>46104</v>
      </c>
      <c r="B649" s="2" t="inlineStr">
        <is>
          <t>SKU-023</t>
        </is>
      </c>
      <c r="C649" s="6" t="inlineStr">
        <is>
          <t>Çıkış</t>
        </is>
      </c>
      <c r="D649" s="2" t="inlineStr">
        <is>
          <t>SAT-76093</t>
        </is>
      </c>
      <c r="E649" s="3" t="n">
        <v>2</v>
      </c>
      <c r="F649" s="4" t="n">
        <v>149</v>
      </c>
      <c r="G649" s="4">
        <f>IF($E649="","",$E649*$F649)</f>
        <v/>
      </c>
      <c r="H649" s="4">
        <f>IF($B649="","",$E649*VLOOKUP($B649,'Ürünler'!$A$2:$H$51,8,0))</f>
        <v/>
      </c>
      <c r="I649" s="2" t="inlineStr">
        <is>
          <t>Toptan - Kayseri</t>
        </is>
      </c>
    </row>
    <row r="650">
      <c r="A650" s="11" t="n">
        <v>46104</v>
      </c>
      <c r="B650" s="2" t="inlineStr">
        <is>
          <t>SKU-024</t>
        </is>
      </c>
      <c r="C650" s="6" t="inlineStr">
        <is>
          <t>Çıkış</t>
        </is>
      </c>
      <c r="D650" s="2" t="inlineStr">
        <is>
          <t>SAT-51124</t>
        </is>
      </c>
      <c r="E650" s="3" t="n">
        <v>1</v>
      </c>
      <c r="F650" s="4" t="n">
        <v>289</v>
      </c>
      <c r="G650" s="4">
        <f>IF($E650="","",$E650*$F650)</f>
        <v/>
      </c>
      <c r="H650" s="4">
        <f>IF($B650="","",$E650*VLOOKUP($B650,'Ürünler'!$A$2:$H$51,8,0))</f>
        <v/>
      </c>
      <c r="I650" s="2" t="inlineStr">
        <is>
          <t>Yılmaz Ticaret</t>
        </is>
      </c>
    </row>
    <row r="651">
      <c r="A651" s="11" t="n">
        <v>46105</v>
      </c>
      <c r="B651" s="2" t="inlineStr">
        <is>
          <t>SKU-007</t>
        </is>
      </c>
      <c r="C651" s="6" t="inlineStr">
        <is>
          <t>Çıkış</t>
        </is>
      </c>
      <c r="D651" s="2" t="inlineStr">
        <is>
          <t>SAT-43065</t>
        </is>
      </c>
      <c r="E651" s="3" t="n">
        <v>4</v>
      </c>
      <c r="F651" s="4" t="n">
        <v>449</v>
      </c>
      <c r="G651" s="4">
        <f>IF($E651="","",$E651*$F651)</f>
        <v/>
      </c>
      <c r="H651" s="4">
        <f>IF($B651="","",$E651*VLOOKUP($B651,'Ürünler'!$A$2:$H$51,8,0))</f>
        <v/>
      </c>
      <c r="I651" s="2" t="inlineStr">
        <is>
          <t>Perakende Satış</t>
        </is>
      </c>
    </row>
    <row r="652">
      <c r="A652" s="11" t="n">
        <v>46106</v>
      </c>
      <c r="B652" s="2" t="inlineStr">
        <is>
          <t>SKU-016</t>
        </is>
      </c>
      <c r="C652" s="6" t="inlineStr">
        <is>
          <t>Çıkış</t>
        </is>
      </c>
      <c r="D652" s="2" t="inlineStr">
        <is>
          <t>SAT-20205</t>
        </is>
      </c>
      <c r="E652" s="3" t="n">
        <v>4</v>
      </c>
      <c r="F652" s="4" t="n">
        <v>999</v>
      </c>
      <c r="G652" s="4">
        <f>IF($E652="","",$E652*$F652)</f>
        <v/>
      </c>
      <c r="H652" s="4">
        <f>IF($B652="","",$E652*VLOOKUP($B652,'Ürünler'!$A$2:$H$51,8,0))</f>
        <v/>
      </c>
      <c r="I652" s="2" t="inlineStr">
        <is>
          <t>Online Sipariş</t>
        </is>
      </c>
    </row>
    <row r="653">
      <c r="A653" s="11" t="n">
        <v>46106</v>
      </c>
      <c r="B653" s="2" t="inlineStr">
        <is>
          <t>SKU-033</t>
        </is>
      </c>
      <c r="C653" s="6" t="inlineStr">
        <is>
          <t>Çıkış</t>
        </is>
      </c>
      <c r="D653" s="2" t="inlineStr">
        <is>
          <t>SAT-84140</t>
        </is>
      </c>
      <c r="E653" s="3" t="n">
        <v>4</v>
      </c>
      <c r="F653" s="4" t="n">
        <v>3290</v>
      </c>
      <c r="G653" s="4">
        <f>IF($E653="","",$E653*$F653)</f>
        <v/>
      </c>
      <c r="H653" s="4">
        <f>IF($B653="","",$E653*VLOOKUP($B653,'Ürünler'!$A$2:$H$51,8,0))</f>
        <v/>
      </c>
      <c r="I653" s="2" t="inlineStr">
        <is>
          <t>Mağaza 2</t>
        </is>
      </c>
    </row>
    <row r="654">
      <c r="A654" s="11" t="n">
        <v>46107</v>
      </c>
      <c r="B654" s="2" t="inlineStr">
        <is>
          <t>SKU-010</t>
        </is>
      </c>
      <c r="C654" s="6" t="inlineStr">
        <is>
          <t>Çıkış</t>
        </is>
      </c>
      <c r="D654" s="2" t="inlineStr">
        <is>
          <t>SAT-78021</t>
        </is>
      </c>
      <c r="E654" s="3" t="n">
        <v>1</v>
      </c>
      <c r="F654" s="4" t="n">
        <v>359</v>
      </c>
      <c r="G654" s="4">
        <f>IF($E654="","",$E654*$F654)</f>
        <v/>
      </c>
      <c r="H654" s="4">
        <f>IF($B654="","",$E654*VLOOKUP($B654,'Ürünler'!$A$2:$H$51,8,0))</f>
        <v/>
      </c>
      <c r="I654" s="2" t="inlineStr">
        <is>
          <t>Mağaza 2</t>
        </is>
      </c>
    </row>
    <row r="655">
      <c r="A655" s="11" t="n">
        <v>46107</v>
      </c>
      <c r="B655" s="2" t="inlineStr">
        <is>
          <t>SKU-017</t>
        </is>
      </c>
      <c r="C655" s="6" t="inlineStr">
        <is>
          <t>Çıkış</t>
        </is>
      </c>
      <c r="D655" s="2" t="inlineStr">
        <is>
          <t>SAT-75715</t>
        </is>
      </c>
      <c r="E655" s="3" t="n">
        <v>4</v>
      </c>
      <c r="F655" s="4" t="n">
        <v>2190</v>
      </c>
      <c r="G655" s="4">
        <f>IF($E655="","",$E655*$F655)</f>
        <v/>
      </c>
      <c r="H655" s="4">
        <f>IF($B655="","",$E655*VLOOKUP($B655,'Ürünler'!$A$2:$H$51,8,0))</f>
        <v/>
      </c>
      <c r="I655" s="2" t="inlineStr">
        <is>
          <t>Yılmaz Ticaret</t>
        </is>
      </c>
    </row>
    <row r="656">
      <c r="A656" s="11" t="n">
        <v>46107</v>
      </c>
      <c r="B656" s="2" t="inlineStr">
        <is>
          <t>SKU-027</t>
        </is>
      </c>
      <c r="C656" s="6" t="inlineStr">
        <is>
          <t>Çıkış</t>
        </is>
      </c>
      <c r="D656" s="2" t="inlineStr">
        <is>
          <t>SAT-16145</t>
        </is>
      </c>
      <c r="E656" s="3" t="n">
        <v>1</v>
      </c>
      <c r="F656" s="4" t="n">
        <v>1249</v>
      </c>
      <c r="G656" s="4">
        <f>IF($E656="","",$E656*$F656)</f>
        <v/>
      </c>
      <c r="H656" s="4">
        <f>IF($B656="","",$E656*VLOOKUP($B656,'Ürünler'!$A$2:$H$51,8,0))</f>
        <v/>
      </c>
      <c r="I656" s="2" t="inlineStr">
        <is>
          <t>Online Sipariş</t>
        </is>
      </c>
    </row>
    <row r="657">
      <c r="A657" s="11" t="n">
        <v>46107</v>
      </c>
      <c r="B657" s="2" t="inlineStr">
        <is>
          <t>SKU-033</t>
        </is>
      </c>
      <c r="C657" s="6" t="inlineStr">
        <is>
          <t>Çıkış</t>
        </is>
      </c>
      <c r="D657" s="2" t="inlineStr">
        <is>
          <t>SAT-82053</t>
        </is>
      </c>
      <c r="E657" s="3" t="n">
        <v>11</v>
      </c>
      <c r="F657" s="4" t="n">
        <v>3290</v>
      </c>
      <c r="G657" s="4">
        <f>IF($E657="","",$E657*$F657)</f>
        <v/>
      </c>
      <c r="H657" s="4">
        <f>IF($B657="","",$E657*VLOOKUP($B657,'Ürünler'!$A$2:$H$51,8,0))</f>
        <v/>
      </c>
      <c r="I657" s="2" t="inlineStr">
        <is>
          <t>Toptan - Ankara</t>
        </is>
      </c>
    </row>
    <row r="658">
      <c r="A658" s="11" t="n">
        <v>46107</v>
      </c>
      <c r="B658" s="2" t="inlineStr">
        <is>
          <t>SKU-036</t>
        </is>
      </c>
      <c r="C658" s="6" t="inlineStr">
        <is>
          <t>Çıkış</t>
        </is>
      </c>
      <c r="D658" s="2" t="inlineStr">
        <is>
          <t>SAT-55443</t>
        </is>
      </c>
      <c r="E658" s="3" t="n">
        <v>2</v>
      </c>
      <c r="F658" s="4" t="n">
        <v>299</v>
      </c>
      <c r="G658" s="4">
        <f>IF($E658="","",$E658*$F658)</f>
        <v/>
      </c>
      <c r="H658" s="4">
        <f>IF($B658="","",$E658*VLOOKUP($B658,'Ürünler'!$A$2:$H$51,8,0))</f>
        <v/>
      </c>
      <c r="I658" s="2" t="inlineStr">
        <is>
          <t>Toptan - Ankara</t>
        </is>
      </c>
    </row>
    <row r="659">
      <c r="A659" s="11" t="n">
        <v>46108</v>
      </c>
      <c r="B659" s="2" t="inlineStr">
        <is>
          <t>SKU-005</t>
        </is>
      </c>
      <c r="C659" s="6" t="inlineStr">
        <is>
          <t>Çıkış</t>
        </is>
      </c>
      <c r="D659" s="2" t="inlineStr">
        <is>
          <t>SAT-80575</t>
        </is>
      </c>
      <c r="E659" s="3" t="n">
        <v>3</v>
      </c>
      <c r="F659" s="4" t="n">
        <v>249</v>
      </c>
      <c r="G659" s="4">
        <f>IF($E659="","",$E659*$F659)</f>
        <v/>
      </c>
      <c r="H659" s="4">
        <f>IF($B659="","",$E659*VLOOKUP($B659,'Ürünler'!$A$2:$H$51,8,0))</f>
        <v/>
      </c>
      <c r="I659" s="2" t="inlineStr">
        <is>
          <t>Mağaza 2</t>
        </is>
      </c>
    </row>
    <row r="660">
      <c r="A660" s="11" t="n">
        <v>46108</v>
      </c>
      <c r="B660" s="2" t="inlineStr">
        <is>
          <t>SKU-006</t>
        </is>
      </c>
      <c r="C660" s="6" t="inlineStr">
        <is>
          <t>Çıkış</t>
        </is>
      </c>
      <c r="D660" s="2" t="inlineStr">
        <is>
          <t>SAT-65933</t>
        </is>
      </c>
      <c r="E660" s="3" t="n">
        <v>3</v>
      </c>
      <c r="F660" s="4" t="n">
        <v>449</v>
      </c>
      <c r="G660" s="4">
        <f>IF($E660="","",$E660*$F660)</f>
        <v/>
      </c>
      <c r="H660" s="4">
        <f>IF($B660="","",$E660*VLOOKUP($B660,'Ürünler'!$A$2:$H$51,8,0))</f>
        <v/>
      </c>
      <c r="I660" s="2" t="inlineStr">
        <is>
          <t>Toptan - Ankara</t>
        </is>
      </c>
    </row>
    <row r="661">
      <c r="A661" s="11" t="n">
        <v>46109</v>
      </c>
      <c r="B661" s="2" t="inlineStr">
        <is>
          <t>SKU-004</t>
        </is>
      </c>
      <c r="C661" s="6" t="inlineStr">
        <is>
          <t>Çıkış</t>
        </is>
      </c>
      <c r="D661" s="2" t="inlineStr">
        <is>
          <t>SAT-66057</t>
        </is>
      </c>
      <c r="E661" s="3" t="n">
        <v>2</v>
      </c>
      <c r="F661" s="4" t="n">
        <v>249</v>
      </c>
      <c r="G661" s="4">
        <f>IF($E661="","",$E661*$F661)</f>
        <v/>
      </c>
      <c r="H661" s="4">
        <f>IF($B661="","",$E661*VLOOKUP($B661,'Ürünler'!$A$2:$H$51,8,0))</f>
        <v/>
      </c>
      <c r="I661" s="2" t="inlineStr">
        <is>
          <t>Toptan - Ankara</t>
        </is>
      </c>
    </row>
    <row r="662">
      <c r="A662" s="11" t="n">
        <v>46109</v>
      </c>
      <c r="B662" s="2" t="inlineStr">
        <is>
          <t>SKU-015</t>
        </is>
      </c>
      <c r="C662" s="6" t="inlineStr">
        <is>
          <t>Çıkış</t>
        </is>
      </c>
      <c r="D662" s="2" t="inlineStr">
        <is>
          <t>SAT-58176</t>
        </is>
      </c>
      <c r="E662" s="3" t="n">
        <v>6</v>
      </c>
      <c r="F662" s="4" t="n">
        <v>999</v>
      </c>
      <c r="G662" s="4">
        <f>IF($E662="","",$E662*$F662)</f>
        <v/>
      </c>
      <c r="H662" s="4">
        <f>IF($B662="","",$E662*VLOOKUP($B662,'Ürünler'!$A$2:$H$51,8,0))</f>
        <v/>
      </c>
      <c r="I662" s="2" t="inlineStr">
        <is>
          <t>Perakende Satış</t>
        </is>
      </c>
    </row>
    <row r="663">
      <c r="A663" s="11" t="n">
        <v>46109</v>
      </c>
      <c r="B663" s="2" t="inlineStr">
        <is>
          <t>SKU-021</t>
        </is>
      </c>
      <c r="C663" s="6" t="inlineStr">
        <is>
          <t>Çıkış</t>
        </is>
      </c>
      <c r="D663" s="2" t="inlineStr">
        <is>
          <t>SAT-81063</t>
        </is>
      </c>
      <c r="E663" s="3" t="n">
        <v>3</v>
      </c>
      <c r="F663" s="4" t="n">
        <v>329</v>
      </c>
      <c r="G663" s="4">
        <f>IF($E663="","",$E663*$F663)</f>
        <v/>
      </c>
      <c r="H663" s="4">
        <f>IF($B663="","",$E663*VLOOKUP($B663,'Ürünler'!$A$2:$H$51,8,0))</f>
        <v/>
      </c>
      <c r="I663" s="2" t="inlineStr">
        <is>
          <t>Online Sipariş</t>
        </is>
      </c>
    </row>
    <row r="664">
      <c r="A664" s="11" t="n">
        <v>46109</v>
      </c>
      <c r="B664" s="2" t="inlineStr">
        <is>
          <t>SKU-044</t>
        </is>
      </c>
      <c r="C664" s="6" t="inlineStr">
        <is>
          <t>Çıkış</t>
        </is>
      </c>
      <c r="D664" s="2" t="inlineStr">
        <is>
          <t>SAT-33741</t>
        </is>
      </c>
      <c r="E664" s="3" t="n">
        <v>1</v>
      </c>
      <c r="F664" s="4" t="n">
        <v>519</v>
      </c>
      <c r="G664" s="4">
        <f>IF($E664="","",$E664*$F664)</f>
        <v/>
      </c>
      <c r="H664" s="4">
        <f>IF($B664="","",$E664*VLOOKUP($B664,'Ürünler'!$A$2:$H$51,8,0))</f>
        <v/>
      </c>
      <c r="I664" s="2" t="inlineStr">
        <is>
          <t>Online Sipariş</t>
        </is>
      </c>
    </row>
    <row r="665">
      <c r="A665" s="11" t="n">
        <v>46110</v>
      </c>
      <c r="B665" s="2" t="inlineStr">
        <is>
          <t>SKU-003</t>
        </is>
      </c>
      <c r="C665" s="6" t="inlineStr">
        <is>
          <t>Çıkış</t>
        </is>
      </c>
      <c r="D665" s="2" t="inlineStr">
        <is>
          <t>SAT-72493</t>
        </is>
      </c>
      <c r="E665" s="3" t="n">
        <v>2</v>
      </c>
      <c r="F665" s="4" t="n">
        <v>149</v>
      </c>
      <c r="G665" s="4">
        <f>IF($E665="","",$E665*$F665)</f>
        <v/>
      </c>
      <c r="H665" s="4">
        <f>IF($B665="","",$E665*VLOOKUP($B665,'Ürünler'!$A$2:$H$51,8,0))</f>
        <v/>
      </c>
      <c r="I665" s="2" t="inlineStr">
        <is>
          <t>Toptan - Ankara</t>
        </is>
      </c>
    </row>
    <row r="666">
      <c r="A666" s="11" t="n">
        <v>46110</v>
      </c>
      <c r="B666" s="2" t="inlineStr">
        <is>
          <t>SKU-009</t>
        </is>
      </c>
      <c r="C666" s="6" t="inlineStr">
        <is>
          <t>Çıkış</t>
        </is>
      </c>
      <c r="D666" s="2" t="inlineStr">
        <is>
          <t>SAT-92502</t>
        </is>
      </c>
      <c r="E666" s="3" t="n">
        <v>2</v>
      </c>
      <c r="F666" s="4" t="n">
        <v>359</v>
      </c>
      <c r="G666" s="4">
        <f>IF($E666="","",$E666*$F666)</f>
        <v/>
      </c>
      <c r="H666" s="4">
        <f>IF($B666="","",$E666*VLOOKUP($B666,'Ürünler'!$A$2:$H$51,8,0))</f>
        <v/>
      </c>
      <c r="I666" s="2" t="inlineStr">
        <is>
          <t>Mağaza 2</t>
        </is>
      </c>
    </row>
    <row r="667">
      <c r="A667" s="11" t="n">
        <v>46110</v>
      </c>
      <c r="B667" s="2" t="inlineStr">
        <is>
          <t>SKU-029</t>
        </is>
      </c>
      <c r="C667" s="6" t="inlineStr">
        <is>
          <t>Çıkış</t>
        </is>
      </c>
      <c r="D667" s="2" t="inlineStr">
        <is>
          <t>SAT-41877</t>
        </is>
      </c>
      <c r="E667" s="3" t="n">
        <v>4</v>
      </c>
      <c r="F667" s="4" t="n">
        <v>419</v>
      </c>
      <c r="G667" s="4">
        <f>IF($E667="","",$E667*$F667)</f>
        <v/>
      </c>
      <c r="H667" s="4">
        <f>IF($B667="","",$E667*VLOOKUP($B667,'Ürünler'!$A$2:$H$51,8,0))</f>
        <v/>
      </c>
      <c r="I667" s="2" t="inlineStr">
        <is>
          <t>Mağaza 2</t>
        </is>
      </c>
    </row>
    <row r="668">
      <c r="A668" s="11" t="n">
        <v>46110</v>
      </c>
      <c r="B668" s="2" t="inlineStr">
        <is>
          <t>SKU-042</t>
        </is>
      </c>
      <c r="C668" s="6" t="inlineStr">
        <is>
          <t>Çıkış</t>
        </is>
      </c>
      <c r="D668" s="2" t="inlineStr">
        <is>
          <t>SAT-23237</t>
        </is>
      </c>
      <c r="E668" s="3" t="n">
        <v>1</v>
      </c>
      <c r="F668" s="4" t="n">
        <v>619</v>
      </c>
      <c r="G668" s="4">
        <f>IF($E668="","",$E668*$F668)</f>
        <v/>
      </c>
      <c r="H668" s="4">
        <f>IF($B668="","",$E668*VLOOKUP($B668,'Ürünler'!$A$2:$H$51,8,0))</f>
        <v/>
      </c>
      <c r="I668" s="2" t="inlineStr">
        <is>
          <t>Online Sipariş</t>
        </is>
      </c>
    </row>
    <row r="669">
      <c r="A669" s="11" t="n">
        <v>46111</v>
      </c>
      <c r="B669" s="2" t="inlineStr">
        <is>
          <t>SKU-047</t>
        </is>
      </c>
      <c r="C669" s="6" t="inlineStr">
        <is>
          <t>Çıkış</t>
        </is>
      </c>
      <c r="D669" s="2" t="inlineStr">
        <is>
          <t>SAT-22483</t>
        </is>
      </c>
      <c r="E669" s="3" t="n">
        <v>1</v>
      </c>
      <c r="F669" s="4" t="n">
        <v>179</v>
      </c>
      <c r="G669" s="4">
        <f>IF($E669="","",$E669*$F669)</f>
        <v/>
      </c>
      <c r="H669" s="4">
        <f>IF($B669="","",$E669*VLOOKUP($B669,'Ürünler'!$A$2:$H$51,8,0))</f>
        <v/>
      </c>
      <c r="I669" s="2" t="inlineStr">
        <is>
          <t>Toptan - Kayseri</t>
        </is>
      </c>
    </row>
    <row r="670">
      <c r="A670" s="11" t="n">
        <v>46111</v>
      </c>
      <c r="B670" s="2" t="inlineStr">
        <is>
          <t>SKU-050</t>
        </is>
      </c>
      <c r="C670" s="6" t="inlineStr">
        <is>
          <t>Çıkış</t>
        </is>
      </c>
      <c r="D670" s="2" t="inlineStr">
        <is>
          <t>SAT-41958</t>
        </is>
      </c>
      <c r="E670" s="3" t="n">
        <v>3</v>
      </c>
      <c r="F670" s="4" t="n">
        <v>79</v>
      </c>
      <c r="G670" s="4">
        <f>IF($E670="","",$E670*$F670)</f>
        <v/>
      </c>
      <c r="H670" s="4">
        <f>IF($B670="","",$E670*VLOOKUP($B670,'Ürünler'!$A$2:$H$51,8,0))</f>
        <v/>
      </c>
      <c r="I670" s="2" t="inlineStr">
        <is>
          <t>Perakende Satış</t>
        </is>
      </c>
    </row>
    <row r="671">
      <c r="A671" s="11" t="n">
        <v>46112</v>
      </c>
      <c r="B671" s="2" t="inlineStr">
        <is>
          <t>SKU-019</t>
        </is>
      </c>
      <c r="C671" s="6" t="inlineStr">
        <is>
          <t>Çıkış</t>
        </is>
      </c>
      <c r="D671" s="2" t="inlineStr">
        <is>
          <t>SAT-77551</t>
        </is>
      </c>
      <c r="E671" s="3" t="n">
        <v>3</v>
      </c>
      <c r="F671" s="4" t="n">
        <v>89</v>
      </c>
      <c r="G671" s="4">
        <f>IF($E671="","",$E671*$F671)</f>
        <v/>
      </c>
      <c r="H671" s="4">
        <f>IF($B671="","",$E671*VLOOKUP($B671,'Ürünler'!$A$2:$H$51,8,0))</f>
        <v/>
      </c>
      <c r="I671" s="2" t="inlineStr">
        <is>
          <t>Toptan - Ankara</t>
        </is>
      </c>
    </row>
    <row r="672">
      <c r="A672" s="11" t="n">
        <v>46112</v>
      </c>
      <c r="B672" s="2" t="inlineStr">
        <is>
          <t>SKU-022</t>
        </is>
      </c>
      <c r="C672" s="6" t="inlineStr">
        <is>
          <t>Çıkış</t>
        </is>
      </c>
      <c r="D672" s="2" t="inlineStr">
        <is>
          <t>SAT-13969</t>
        </is>
      </c>
      <c r="E672" s="3" t="n">
        <v>3</v>
      </c>
      <c r="F672" s="4" t="n">
        <v>119</v>
      </c>
      <c r="G672" s="4">
        <f>IF($E672="","",$E672*$F672)</f>
        <v/>
      </c>
      <c r="H672" s="4">
        <f>IF($B672="","",$E672*VLOOKUP($B672,'Ürünler'!$A$2:$H$51,8,0))</f>
        <v/>
      </c>
      <c r="I672" s="2" t="inlineStr">
        <is>
          <t>Toptan - Kayseri</t>
        </is>
      </c>
    </row>
    <row r="673">
      <c r="A673" s="11" t="n">
        <v>46112</v>
      </c>
      <c r="B673" s="2" t="inlineStr">
        <is>
          <t>SKU-034</t>
        </is>
      </c>
      <c r="C673" s="6" t="inlineStr">
        <is>
          <t>Çıkış</t>
        </is>
      </c>
      <c r="D673" s="2" t="inlineStr">
        <is>
          <t>SAT-70238</t>
        </is>
      </c>
      <c r="E673" s="3" t="n">
        <v>4</v>
      </c>
      <c r="F673" s="4" t="n">
        <v>199</v>
      </c>
      <c r="G673" s="4">
        <f>IF($E673="","",$E673*$F673)</f>
        <v/>
      </c>
      <c r="H673" s="4">
        <f>IF($B673="","",$E673*VLOOKUP($B673,'Ürünler'!$A$2:$H$51,8,0))</f>
        <v/>
      </c>
      <c r="I673" s="2" t="inlineStr">
        <is>
          <t>Perakende Satış</t>
        </is>
      </c>
    </row>
    <row r="674">
      <c r="A674" s="11" t="n">
        <v>46112</v>
      </c>
      <c r="B674" s="2" t="inlineStr">
        <is>
          <t>SKU-041</t>
        </is>
      </c>
      <c r="C674" s="6" t="inlineStr">
        <is>
          <t>Çıkış</t>
        </is>
      </c>
      <c r="D674" s="2" t="inlineStr">
        <is>
          <t>SAT-48248</t>
        </is>
      </c>
      <c r="E674" s="3" t="n">
        <v>3</v>
      </c>
      <c r="F674" s="4" t="n">
        <v>159</v>
      </c>
      <c r="G674" s="4">
        <f>IF($E674="","",$E674*$F674)</f>
        <v/>
      </c>
      <c r="H674" s="4">
        <f>IF($B674="","",$E674*VLOOKUP($B674,'Ürünler'!$A$2:$H$51,8,0))</f>
        <v/>
      </c>
      <c r="I674" s="2" t="inlineStr">
        <is>
          <t>Perakende Satış</t>
        </is>
      </c>
    </row>
    <row r="675">
      <c r="A675" s="11" t="n">
        <v>46113</v>
      </c>
      <c r="B675" s="2" t="inlineStr">
        <is>
          <t>SKU-004</t>
        </is>
      </c>
      <c r="C675" s="6" t="inlineStr">
        <is>
          <t>Giriş</t>
        </is>
      </c>
      <c r="D675" s="2" t="inlineStr">
        <is>
          <t>ALS-2832</t>
        </is>
      </c>
      <c r="E675" s="3" t="n">
        <v>1</v>
      </c>
      <c r="F675" s="4" t="n">
        <v>132</v>
      </c>
      <c r="G675" s="4">
        <f>IF($E675="","",$E675*$F675)</f>
        <v/>
      </c>
      <c r="H675" s="4">
        <f>IF($B675="","",$E675*VLOOKUP($B675,'Ürünler'!$A$2:$H$51,8,0))</f>
        <v/>
      </c>
      <c r="I675" s="2" t="inlineStr">
        <is>
          <t>Ege Tekstil A.Ş.</t>
        </is>
      </c>
    </row>
    <row r="676">
      <c r="A676" s="11" t="n">
        <v>46113</v>
      </c>
      <c r="B676" s="2" t="inlineStr">
        <is>
          <t>SKU-017</t>
        </is>
      </c>
      <c r="C676" s="6" t="inlineStr">
        <is>
          <t>Giriş</t>
        </is>
      </c>
      <c r="D676" s="2" t="inlineStr">
        <is>
          <t>ALS-8381</t>
        </is>
      </c>
      <c r="E676" s="3" t="n">
        <v>1</v>
      </c>
      <c r="F676" s="4" t="n">
        <v>1150</v>
      </c>
      <c r="G676" s="4">
        <f>IF($E676="","",$E676*$F676)</f>
        <v/>
      </c>
      <c r="H676" s="4">
        <f>IF($B676="","",$E676*VLOOKUP($B676,'Ürünler'!$A$2:$H$51,8,0))</f>
        <v/>
      </c>
      <c r="I676" s="2" t="inlineStr">
        <is>
          <t>Ege Tekstil A.Ş.</t>
        </is>
      </c>
    </row>
    <row r="677">
      <c r="A677" s="11" t="n">
        <v>46113</v>
      </c>
      <c r="B677" s="2" t="inlineStr">
        <is>
          <t>SKU-037</t>
        </is>
      </c>
      <c r="C677" s="6" t="inlineStr">
        <is>
          <t>Giriş</t>
        </is>
      </c>
      <c r="D677" s="2" t="inlineStr">
        <is>
          <t>ALS-4817</t>
        </is>
      </c>
      <c r="E677" s="3" t="n">
        <v>3</v>
      </c>
      <c r="F677" s="4" t="n">
        <v>285</v>
      </c>
      <c r="G677" s="4">
        <f>IF($E677="","",$E677*$F677)</f>
        <v/>
      </c>
      <c r="H677" s="4">
        <f>IF($B677="","",$E677*VLOOKUP($B677,'Ürünler'!$A$2:$H$51,8,0))</f>
        <v/>
      </c>
      <c r="I677" s="2" t="inlineStr">
        <is>
          <t>Denizli Ev Tekstil</t>
        </is>
      </c>
    </row>
    <row r="678">
      <c r="A678" s="11" t="n">
        <v>46114</v>
      </c>
      <c r="B678" s="2" t="inlineStr">
        <is>
          <t>SKU-032</t>
        </is>
      </c>
      <c r="C678" s="6" t="inlineStr">
        <is>
          <t>Giriş</t>
        </is>
      </c>
      <c r="D678" s="2" t="inlineStr">
        <is>
          <t>ALS-1370</t>
        </is>
      </c>
      <c r="E678" s="3" t="n">
        <v>1</v>
      </c>
      <c r="F678" s="4" t="n">
        <v>178</v>
      </c>
      <c r="G678" s="4">
        <f>IF($E678="","",$E678*$F678)</f>
        <v/>
      </c>
      <c r="H678" s="4">
        <f>IF($B678="","",$E678*VLOOKUP($B678,'Ürünler'!$A$2:$H$51,8,0))</f>
        <v/>
      </c>
      <c r="I678" s="2" t="inlineStr">
        <is>
          <t>Anadolu Deri Ltd.</t>
        </is>
      </c>
    </row>
    <row r="679">
      <c r="A679" s="11" t="n">
        <v>46114</v>
      </c>
      <c r="B679" s="2" t="inlineStr">
        <is>
          <t>SKU-033</t>
        </is>
      </c>
      <c r="C679" s="6" t="inlineStr">
        <is>
          <t>Giriş</t>
        </is>
      </c>
      <c r="D679" s="2" t="inlineStr">
        <is>
          <t>ALS-2871</t>
        </is>
      </c>
      <c r="E679" s="3" t="n">
        <v>13</v>
      </c>
      <c r="F679" s="4" t="n">
        <v>1680</v>
      </c>
      <c r="G679" s="4">
        <f>IF($E679="","",$E679*$F679)</f>
        <v/>
      </c>
      <c r="H679" s="4">
        <f>IF($B679="","",$E679*VLOOKUP($B679,'Ürünler'!$A$2:$H$51,8,0))</f>
        <v/>
      </c>
      <c r="I679" s="2" t="inlineStr">
        <is>
          <t>Anadolu Deri Ltd.</t>
        </is>
      </c>
    </row>
    <row r="680">
      <c r="A680" s="11" t="n">
        <v>46114</v>
      </c>
      <c r="B680" s="2" t="inlineStr">
        <is>
          <t>SKU-034</t>
        </is>
      </c>
      <c r="C680" s="6" t="inlineStr">
        <is>
          <t>Giriş</t>
        </is>
      </c>
      <c r="D680" s="2" t="inlineStr">
        <is>
          <t>ALS-3588</t>
        </is>
      </c>
      <c r="E680" s="3" t="n">
        <v>1</v>
      </c>
      <c r="F680" s="4" t="n">
        <v>96</v>
      </c>
      <c r="G680" s="4">
        <f>IF($E680="","",$E680*$F680)</f>
        <v/>
      </c>
      <c r="H680" s="4">
        <f>IF($B680="","",$E680*VLOOKUP($B680,'Ürünler'!$A$2:$H$51,8,0))</f>
        <v/>
      </c>
      <c r="I680" s="2" t="inlineStr">
        <is>
          <t>İthalat Merkezi</t>
        </is>
      </c>
    </row>
    <row r="681">
      <c r="A681" s="11" t="n">
        <v>46114</v>
      </c>
      <c r="B681" s="2" t="inlineStr">
        <is>
          <t>SKU-044</t>
        </is>
      </c>
      <c r="C681" s="6" t="inlineStr">
        <is>
          <t>Giriş</t>
        </is>
      </c>
      <c r="D681" s="2" t="inlineStr">
        <is>
          <t>ALS-8713</t>
        </is>
      </c>
      <c r="E681" s="3" t="n">
        <v>1</v>
      </c>
      <c r="F681" s="4" t="n">
        <v>268</v>
      </c>
      <c r="G681" s="4">
        <f>IF($E681="","",$E681*$F681)</f>
        <v/>
      </c>
      <c r="H681" s="4">
        <f>IF($B681="","",$E681*VLOOKUP($B681,'Ürünler'!$A$2:$H$51,8,0))</f>
        <v/>
      </c>
      <c r="I681" s="2" t="inlineStr">
        <is>
          <t>Bursa Konfeksiyon</t>
        </is>
      </c>
    </row>
    <row r="682">
      <c r="A682" s="11" t="n">
        <v>46114</v>
      </c>
      <c r="B682" s="2" t="inlineStr">
        <is>
          <t>SKU-046</t>
        </is>
      </c>
      <c r="C682" s="6" t="inlineStr">
        <is>
          <t>Giriş</t>
        </is>
      </c>
      <c r="D682" s="2" t="inlineStr">
        <is>
          <t>ALS-2809</t>
        </is>
      </c>
      <c r="E682" s="3" t="n">
        <v>1</v>
      </c>
      <c r="F682" s="4" t="n">
        <v>210</v>
      </c>
      <c r="G682" s="4">
        <f>IF($E682="","",$E682*$F682)</f>
        <v/>
      </c>
      <c r="H682" s="4">
        <f>IF($B682="","",$E682*VLOOKUP($B682,'Ürünler'!$A$2:$H$51,8,0))</f>
        <v/>
      </c>
      <c r="I682" s="2" t="inlineStr">
        <is>
          <t>Denizli Ev Tekstil</t>
        </is>
      </c>
    </row>
    <row r="683">
      <c r="A683" s="11" t="n">
        <v>46116</v>
      </c>
      <c r="B683" s="2" t="inlineStr">
        <is>
          <t>SKU-005</t>
        </is>
      </c>
      <c r="C683" s="6" t="inlineStr">
        <is>
          <t>Giriş</t>
        </is>
      </c>
      <c r="D683" s="2" t="inlineStr">
        <is>
          <t>ALS-6967</t>
        </is>
      </c>
      <c r="E683" s="3" t="n">
        <v>3</v>
      </c>
      <c r="F683" s="4" t="n">
        <v>132</v>
      </c>
      <c r="G683" s="4">
        <f>IF($E683="","",$E683*$F683)</f>
        <v/>
      </c>
      <c r="H683" s="4">
        <f>IF($B683="","",$E683*VLOOKUP($B683,'Ürünler'!$A$2:$H$51,8,0))</f>
        <v/>
      </c>
      <c r="I683" s="2" t="inlineStr">
        <is>
          <t>İthalat Merkezi</t>
        </is>
      </c>
    </row>
    <row r="684">
      <c r="A684" s="11" t="n">
        <v>46116</v>
      </c>
      <c r="B684" s="2" t="inlineStr">
        <is>
          <t>SKU-019</t>
        </is>
      </c>
      <c r="C684" s="6" t="inlineStr">
        <is>
          <t>Giriş</t>
        </is>
      </c>
      <c r="D684" s="2" t="inlineStr">
        <is>
          <t>ALS-3352</t>
        </is>
      </c>
      <c r="E684" s="3" t="n">
        <v>2</v>
      </c>
      <c r="F684" s="4" t="n">
        <v>42</v>
      </c>
      <c r="G684" s="4">
        <f>IF($E684="","",$E684*$F684)</f>
        <v/>
      </c>
      <c r="H684" s="4">
        <f>IF($B684="","",$E684*VLOOKUP($B684,'Ürünler'!$A$2:$H$51,8,0))</f>
        <v/>
      </c>
      <c r="I684" s="2" t="inlineStr">
        <is>
          <t>Anadolu Deri Ltd.</t>
        </is>
      </c>
    </row>
    <row r="685">
      <c r="A685" s="11" t="n">
        <v>46116</v>
      </c>
      <c r="B685" s="2" t="inlineStr">
        <is>
          <t>SKU-025</t>
        </is>
      </c>
      <c r="C685" s="6" t="inlineStr">
        <is>
          <t>Giriş</t>
        </is>
      </c>
      <c r="D685" s="2" t="inlineStr">
        <is>
          <t>ALS-3875</t>
        </is>
      </c>
      <c r="E685" s="3" t="n">
        <v>5</v>
      </c>
      <c r="F685" s="4" t="n">
        <v>385</v>
      </c>
      <c r="G685" s="4">
        <f>IF($E685="","",$E685*$F685)</f>
        <v/>
      </c>
      <c r="H685" s="4">
        <f>IF($B685="","",$E685*VLOOKUP($B685,'Ürünler'!$A$2:$H$51,8,0))</f>
        <v/>
      </c>
      <c r="I685" s="2" t="inlineStr">
        <is>
          <t>Denizli Ev Tekstil</t>
        </is>
      </c>
    </row>
    <row r="686">
      <c r="A686" s="11" t="n">
        <v>46116</v>
      </c>
      <c r="B686" s="2" t="inlineStr">
        <is>
          <t>SKU-039</t>
        </is>
      </c>
      <c r="C686" s="6" t="inlineStr">
        <is>
          <t>Giriş</t>
        </is>
      </c>
      <c r="D686" s="2" t="inlineStr">
        <is>
          <t>ALS-5366</t>
        </is>
      </c>
      <c r="E686" s="3" t="n">
        <v>1</v>
      </c>
      <c r="F686" s="4" t="n">
        <v>38</v>
      </c>
      <c r="G686" s="4">
        <f>IF($E686="","",$E686*$F686)</f>
        <v/>
      </c>
      <c r="H686" s="4">
        <f>IF($B686="","",$E686*VLOOKUP($B686,'Ürünler'!$A$2:$H$51,8,0))</f>
        <v/>
      </c>
      <c r="I686" s="2" t="inlineStr">
        <is>
          <t>Denizli Ev Tekstil</t>
        </is>
      </c>
    </row>
    <row r="687">
      <c r="A687" s="11" t="n">
        <v>46117</v>
      </c>
      <c r="B687" s="2" t="inlineStr">
        <is>
          <t>SKU-015</t>
        </is>
      </c>
      <c r="C687" s="6" t="inlineStr">
        <is>
          <t>Giriş</t>
        </is>
      </c>
      <c r="D687" s="2" t="inlineStr">
        <is>
          <t>ALS-4705</t>
        </is>
      </c>
      <c r="E687" s="3" t="n">
        <v>1</v>
      </c>
      <c r="F687" s="4" t="n">
        <v>540</v>
      </c>
      <c r="G687" s="4">
        <f>IF($E687="","",$E687*$F687)</f>
        <v/>
      </c>
      <c r="H687" s="4">
        <f>IF($B687="","",$E687*VLOOKUP($B687,'Ürünler'!$A$2:$H$51,8,0))</f>
        <v/>
      </c>
      <c r="I687" s="2" t="inlineStr">
        <is>
          <t>İthalat Merkezi</t>
        </is>
      </c>
    </row>
    <row r="688">
      <c r="A688" s="11" t="n">
        <v>46118</v>
      </c>
      <c r="B688" s="2" t="inlineStr">
        <is>
          <t>SKU-040</t>
        </is>
      </c>
      <c r="C688" s="6" t="inlineStr">
        <is>
          <t>Giriş</t>
        </is>
      </c>
      <c r="D688" s="2" t="inlineStr">
        <is>
          <t>ALS-6234</t>
        </is>
      </c>
      <c r="E688" s="3" t="n">
        <v>2</v>
      </c>
      <c r="F688" s="4" t="n">
        <v>545</v>
      </c>
      <c r="G688" s="4">
        <f>IF($E688="","",$E688*$F688)</f>
        <v/>
      </c>
      <c r="H688" s="4">
        <f>IF($B688="","",$E688*VLOOKUP($B688,'Ürünler'!$A$2:$H$51,8,0))</f>
        <v/>
      </c>
      <c r="I688" s="2" t="inlineStr">
        <is>
          <t>Bursa Konfeksiyon</t>
        </is>
      </c>
    </row>
    <row r="689">
      <c r="A689" s="11" t="n">
        <v>46118</v>
      </c>
      <c r="B689" s="2" t="inlineStr">
        <is>
          <t>SKU-050</t>
        </is>
      </c>
      <c r="C689" s="6" t="inlineStr">
        <is>
          <t>Giriş</t>
        </is>
      </c>
      <c r="D689" s="2" t="inlineStr">
        <is>
          <t>ALS-7248</t>
        </is>
      </c>
      <c r="E689" s="3" t="n">
        <v>3</v>
      </c>
      <c r="F689" s="4" t="n">
        <v>34</v>
      </c>
      <c r="G689" s="4">
        <f>IF($E689="","",$E689*$F689)</f>
        <v/>
      </c>
      <c r="H689" s="4">
        <f>IF($B689="","",$E689*VLOOKUP($B689,'Ürünler'!$A$2:$H$51,8,0))</f>
        <v/>
      </c>
      <c r="I689" s="2" t="inlineStr">
        <is>
          <t>Ege Tekstil A.Ş.</t>
        </is>
      </c>
    </row>
    <row r="690">
      <c r="A690" s="11" t="n">
        <v>46119</v>
      </c>
      <c r="B690" s="2" t="inlineStr">
        <is>
          <t>SKU-012</t>
        </is>
      </c>
      <c r="C690" s="6" t="inlineStr">
        <is>
          <t>Giriş</t>
        </is>
      </c>
      <c r="D690" s="2" t="inlineStr">
        <is>
          <t>ALS-5097</t>
        </is>
      </c>
      <c r="E690" s="3" t="n">
        <v>9</v>
      </c>
      <c r="F690" s="4" t="n">
        <v>920</v>
      </c>
      <c r="G690" s="4">
        <f>IF($E690="","",$E690*$F690)</f>
        <v/>
      </c>
      <c r="H690" s="4">
        <f>IF($B690="","",$E690*VLOOKUP($B690,'Ürünler'!$A$2:$H$51,8,0))</f>
        <v/>
      </c>
      <c r="I690" s="2" t="inlineStr">
        <is>
          <t>İthalat Merkezi</t>
        </is>
      </c>
    </row>
    <row r="691">
      <c r="A691" s="11" t="n">
        <v>46120</v>
      </c>
      <c r="B691" s="2" t="inlineStr">
        <is>
          <t>SKU-007</t>
        </is>
      </c>
      <c r="C691" s="6" t="inlineStr">
        <is>
          <t>Giriş</t>
        </is>
      </c>
      <c r="D691" s="2" t="inlineStr">
        <is>
          <t>ALS-1317</t>
        </is>
      </c>
      <c r="E691" s="3" t="n">
        <v>1</v>
      </c>
      <c r="F691" s="4" t="n">
        <v>245</v>
      </c>
      <c r="G691" s="4">
        <f>IF($E691="","",$E691*$F691)</f>
        <v/>
      </c>
      <c r="H691" s="4">
        <f>IF($B691="","",$E691*VLOOKUP($B691,'Ürünler'!$A$2:$H$51,8,0))</f>
        <v/>
      </c>
      <c r="I691" s="2" t="inlineStr">
        <is>
          <t>Denizli Ev Tekstil</t>
        </is>
      </c>
    </row>
    <row r="692">
      <c r="A692" s="11" t="n">
        <v>46120</v>
      </c>
      <c r="B692" s="2" t="inlineStr">
        <is>
          <t>SKU-010</t>
        </is>
      </c>
      <c r="C692" s="6" t="inlineStr">
        <is>
          <t>Giriş</t>
        </is>
      </c>
      <c r="D692" s="2" t="inlineStr">
        <is>
          <t>ALS-5557</t>
        </is>
      </c>
      <c r="E692" s="3" t="n">
        <v>1</v>
      </c>
      <c r="F692" s="4" t="n">
        <v>198</v>
      </c>
      <c r="G692" s="4">
        <f>IF($E692="","",$E692*$F692)</f>
        <v/>
      </c>
      <c r="H692" s="4">
        <f>IF($B692="","",$E692*VLOOKUP($B692,'Ürünler'!$A$2:$H$51,8,0))</f>
        <v/>
      </c>
      <c r="I692" s="2" t="inlineStr">
        <is>
          <t>Bursa Konfeksiyon</t>
        </is>
      </c>
    </row>
    <row r="693">
      <c r="A693" s="11" t="n">
        <v>46121</v>
      </c>
      <c r="B693" s="2" t="inlineStr">
        <is>
          <t>SKU-003</t>
        </is>
      </c>
      <c r="C693" s="6" t="inlineStr">
        <is>
          <t>Giriş</t>
        </is>
      </c>
      <c r="D693" s="2" t="inlineStr">
        <is>
          <t>ALS-3579</t>
        </is>
      </c>
      <c r="E693" s="3" t="n">
        <v>1</v>
      </c>
      <c r="F693" s="4" t="n">
        <v>85.5</v>
      </c>
      <c r="G693" s="4">
        <f>IF($E693="","",$E693*$F693)</f>
        <v/>
      </c>
      <c r="H693" s="4">
        <f>IF($B693="","",$E693*VLOOKUP($B693,'Ürünler'!$A$2:$H$51,8,0))</f>
        <v/>
      </c>
      <c r="I693" s="2" t="inlineStr">
        <is>
          <t>Ege Tekstil A.Ş.</t>
        </is>
      </c>
    </row>
    <row r="694">
      <c r="A694" s="11" t="n">
        <v>46121</v>
      </c>
      <c r="B694" s="2" t="inlineStr">
        <is>
          <t>SKU-018</t>
        </is>
      </c>
      <c r="C694" s="6" t="inlineStr">
        <is>
          <t>Giriş</t>
        </is>
      </c>
      <c r="D694" s="2" t="inlineStr">
        <is>
          <t>ALS-4918</t>
        </is>
      </c>
      <c r="E694" s="3" t="n">
        <v>1</v>
      </c>
      <c r="F694" s="4" t="n">
        <v>68</v>
      </c>
      <c r="G694" s="4">
        <f>IF($E694="","",$E694*$F694)</f>
        <v/>
      </c>
      <c r="H694" s="4">
        <f>IF($B694="","",$E694*VLOOKUP($B694,'Ürünler'!$A$2:$H$51,8,0))</f>
        <v/>
      </c>
      <c r="I694" s="2" t="inlineStr">
        <is>
          <t>Anadolu Deri Ltd.</t>
        </is>
      </c>
    </row>
    <row r="695">
      <c r="A695" s="11" t="n">
        <v>46121</v>
      </c>
      <c r="B695" s="2" t="inlineStr">
        <is>
          <t>SKU-022</t>
        </is>
      </c>
      <c r="C695" s="6" t="inlineStr">
        <is>
          <t>Giriş</t>
        </is>
      </c>
      <c r="D695" s="2" t="inlineStr">
        <is>
          <t>ALS-5745</t>
        </is>
      </c>
      <c r="E695" s="3" t="n">
        <v>1</v>
      </c>
      <c r="F695" s="4" t="n">
        <v>58</v>
      </c>
      <c r="G695" s="4">
        <f>IF($E695="","",$E695*$F695)</f>
        <v/>
      </c>
      <c r="H695" s="4">
        <f>IF($B695="","",$E695*VLOOKUP($B695,'Ürünler'!$A$2:$H$51,8,0))</f>
        <v/>
      </c>
      <c r="I695" s="2" t="inlineStr">
        <is>
          <t>Anadolu Deri Ltd.</t>
        </is>
      </c>
    </row>
    <row r="696">
      <c r="A696" s="11" t="n">
        <v>46121</v>
      </c>
      <c r="B696" s="2" t="inlineStr">
        <is>
          <t>SKU-023</t>
        </is>
      </c>
      <c r="C696" s="6" t="inlineStr">
        <is>
          <t>Giriş</t>
        </is>
      </c>
      <c r="D696" s="2" t="inlineStr">
        <is>
          <t>ALS-5582</t>
        </is>
      </c>
      <c r="E696" s="3" t="n">
        <v>1</v>
      </c>
      <c r="F696" s="4" t="n">
        <v>72</v>
      </c>
      <c r="G696" s="4">
        <f>IF($E696="","",$E696*$F696)</f>
        <v/>
      </c>
      <c r="H696" s="4">
        <f>IF($B696="","",$E696*VLOOKUP($B696,'Ürünler'!$A$2:$H$51,8,0))</f>
        <v/>
      </c>
      <c r="I696" s="2" t="inlineStr">
        <is>
          <t>Denizli Ev Tekstil</t>
        </is>
      </c>
    </row>
    <row r="697">
      <c r="A697" s="11" t="n">
        <v>46121</v>
      </c>
      <c r="B697" s="2" t="inlineStr">
        <is>
          <t>SKU-038</t>
        </is>
      </c>
      <c r="C697" s="6" t="inlineStr">
        <is>
          <t>Giriş</t>
        </is>
      </c>
      <c r="D697" s="2" t="inlineStr">
        <is>
          <t>ALS-5093</t>
        </is>
      </c>
      <c r="E697" s="3" t="n">
        <v>1</v>
      </c>
      <c r="F697" s="4" t="n">
        <v>118</v>
      </c>
      <c r="G697" s="4">
        <f>IF($E697="","",$E697*$F697)</f>
        <v/>
      </c>
      <c r="H697" s="4">
        <f>IF($B697="","",$E697*VLOOKUP($B697,'Ürünler'!$A$2:$H$51,8,0))</f>
        <v/>
      </c>
      <c r="I697" s="2" t="inlineStr">
        <is>
          <t>Ege Tekstil A.Ş.</t>
        </is>
      </c>
    </row>
    <row r="698">
      <c r="A698" s="11" t="n">
        <v>46121</v>
      </c>
      <c r="B698" s="2" t="inlineStr">
        <is>
          <t>SKU-042</t>
        </is>
      </c>
      <c r="C698" s="6" t="inlineStr">
        <is>
          <t>Giriş</t>
        </is>
      </c>
      <c r="D698" s="2" t="inlineStr">
        <is>
          <t>ALS-6633</t>
        </is>
      </c>
      <c r="E698" s="3" t="n">
        <v>1</v>
      </c>
      <c r="F698" s="4" t="n">
        <v>320</v>
      </c>
      <c r="G698" s="4">
        <f>IF($E698="","",$E698*$F698)</f>
        <v/>
      </c>
      <c r="H698" s="4">
        <f>IF($B698="","",$E698*VLOOKUP($B698,'Ürünler'!$A$2:$H$51,8,0))</f>
        <v/>
      </c>
      <c r="I698" s="2" t="inlineStr">
        <is>
          <t>İthalat Merkezi</t>
        </is>
      </c>
    </row>
    <row r="699">
      <c r="A699" s="11" t="n">
        <v>46121</v>
      </c>
      <c r="B699" s="2" t="inlineStr">
        <is>
          <t>SKU-049</t>
        </is>
      </c>
      <c r="C699" s="6" t="inlineStr">
        <is>
          <t>Giriş</t>
        </is>
      </c>
      <c r="D699" s="2" t="inlineStr">
        <is>
          <t>ALS-4675</t>
        </is>
      </c>
      <c r="E699" s="3" t="n">
        <v>3</v>
      </c>
      <c r="F699" s="4" t="n">
        <v>265</v>
      </c>
      <c r="G699" s="4">
        <f>IF($E699="","",$E699*$F699)</f>
        <v/>
      </c>
      <c r="H699" s="4">
        <f>IF($B699="","",$E699*VLOOKUP($B699,'Ürünler'!$A$2:$H$51,8,0))</f>
        <v/>
      </c>
      <c r="I699" s="2" t="inlineStr">
        <is>
          <t>Denizli Ev Tekstil</t>
        </is>
      </c>
    </row>
    <row r="700">
      <c r="A700" s="11" t="n">
        <v>46122</v>
      </c>
      <c r="B700" s="2" t="inlineStr">
        <is>
          <t>SKU-016</t>
        </is>
      </c>
      <c r="C700" s="6" t="inlineStr">
        <is>
          <t>Giriş</t>
        </is>
      </c>
      <c r="D700" s="2" t="inlineStr">
        <is>
          <t>ALS-8033</t>
        </is>
      </c>
      <c r="E700" s="3" t="n">
        <v>2</v>
      </c>
      <c r="F700" s="4" t="n">
        <v>540</v>
      </c>
      <c r="G700" s="4">
        <f>IF($E700="","",$E700*$F700)</f>
        <v/>
      </c>
      <c r="H700" s="4">
        <f>IF($B700="","",$E700*VLOOKUP($B700,'Ürünler'!$A$2:$H$51,8,0))</f>
        <v/>
      </c>
      <c r="I700" s="2" t="inlineStr">
        <is>
          <t>Denizli Ev Tekstil</t>
        </is>
      </c>
    </row>
    <row r="701">
      <c r="A701" s="11" t="n">
        <v>46122</v>
      </c>
      <c r="B701" s="2" t="inlineStr">
        <is>
          <t>SKU-031</t>
        </is>
      </c>
      <c r="C701" s="6" t="inlineStr">
        <is>
          <t>Giriş</t>
        </is>
      </c>
      <c r="D701" s="2" t="inlineStr">
        <is>
          <t>ALS-4971</t>
        </is>
      </c>
      <c r="E701" s="3" t="n">
        <v>3</v>
      </c>
      <c r="F701" s="4" t="n">
        <v>178</v>
      </c>
      <c r="G701" s="4">
        <f>IF($E701="","",$E701*$F701)</f>
        <v/>
      </c>
      <c r="H701" s="4">
        <f>IF($B701="","",$E701*VLOOKUP($B701,'Ürünler'!$A$2:$H$51,8,0))</f>
        <v/>
      </c>
      <c r="I701" s="2" t="inlineStr">
        <is>
          <t>Anadolu Deri Ltd.</t>
        </is>
      </c>
    </row>
    <row r="702">
      <c r="A702" s="11" t="n">
        <v>46122</v>
      </c>
      <c r="B702" s="2" t="inlineStr">
        <is>
          <t>SKU-045</t>
        </is>
      </c>
      <c r="C702" s="6" t="inlineStr">
        <is>
          <t>Giriş</t>
        </is>
      </c>
      <c r="D702" s="2" t="inlineStr">
        <is>
          <t>ALS-6015</t>
        </is>
      </c>
      <c r="E702" s="3" t="n">
        <v>1</v>
      </c>
      <c r="F702" s="4" t="n">
        <v>62</v>
      </c>
      <c r="G702" s="4">
        <f>IF($E702="","",$E702*$F702)</f>
        <v/>
      </c>
      <c r="H702" s="4">
        <f>IF($B702="","",$E702*VLOOKUP($B702,'Ürünler'!$A$2:$H$51,8,0))</f>
        <v/>
      </c>
      <c r="I702" s="2" t="inlineStr">
        <is>
          <t>Bursa Konfeksiyon</t>
        </is>
      </c>
    </row>
    <row r="703">
      <c r="A703" s="11" t="n">
        <v>46124</v>
      </c>
      <c r="B703" s="2" t="inlineStr">
        <is>
          <t>SKU-007</t>
        </is>
      </c>
      <c r="C703" s="6" t="inlineStr">
        <is>
          <t>Çıkış</t>
        </is>
      </c>
      <c r="D703" s="2" t="inlineStr">
        <is>
          <t>SAT-55870</t>
        </is>
      </c>
      <c r="E703" s="3" t="n">
        <v>4</v>
      </c>
      <c r="F703" s="4" t="n">
        <v>449</v>
      </c>
      <c r="G703" s="4">
        <f>IF($E703="","",$E703*$F703)</f>
        <v/>
      </c>
      <c r="H703" s="4">
        <f>IF($B703="","",$E703*VLOOKUP($B703,'Ürünler'!$A$2:$H$51,8,0))</f>
        <v/>
      </c>
      <c r="I703" s="2" t="inlineStr">
        <is>
          <t>Yılmaz Ticaret</t>
        </is>
      </c>
    </row>
    <row r="704">
      <c r="A704" s="11" t="n">
        <v>46124</v>
      </c>
      <c r="B704" s="2" t="inlineStr">
        <is>
          <t>SKU-009</t>
        </is>
      </c>
      <c r="C704" s="6" t="inlineStr">
        <is>
          <t>Çıkış</t>
        </is>
      </c>
      <c r="D704" s="2" t="inlineStr">
        <is>
          <t>SAT-29887</t>
        </is>
      </c>
      <c r="E704" s="3" t="n">
        <v>2</v>
      </c>
      <c r="F704" s="4" t="n">
        <v>359</v>
      </c>
      <c r="G704" s="4">
        <f>IF($E704="","",$E704*$F704)</f>
        <v/>
      </c>
      <c r="H704" s="4">
        <f>IF($B704="","",$E704*VLOOKUP($B704,'Ürünler'!$A$2:$H$51,8,0))</f>
        <v/>
      </c>
      <c r="I704" s="2" t="inlineStr">
        <is>
          <t>Yılmaz Ticaret</t>
        </is>
      </c>
    </row>
    <row r="705">
      <c r="A705" s="11" t="n">
        <v>46124</v>
      </c>
      <c r="B705" s="2" t="inlineStr">
        <is>
          <t>SKU-039</t>
        </is>
      </c>
      <c r="C705" s="6" t="inlineStr">
        <is>
          <t>Çıkış</t>
        </is>
      </c>
      <c r="D705" s="2" t="inlineStr">
        <is>
          <t>SAT-38758</t>
        </is>
      </c>
      <c r="E705" s="3" t="n">
        <v>3</v>
      </c>
      <c r="F705" s="4" t="n">
        <v>79</v>
      </c>
      <c r="G705" s="4">
        <f>IF($E705="","",$E705*$F705)</f>
        <v/>
      </c>
      <c r="H705" s="4">
        <f>IF($B705="","",$E705*VLOOKUP($B705,'Ürünler'!$A$2:$H$51,8,0))</f>
        <v/>
      </c>
      <c r="I705" s="2" t="inlineStr">
        <is>
          <t>Toptan - Ankara</t>
        </is>
      </c>
    </row>
    <row r="706">
      <c r="A706" s="11" t="n">
        <v>46125</v>
      </c>
      <c r="B706" s="2" t="inlineStr">
        <is>
          <t>SKU-005</t>
        </is>
      </c>
      <c r="C706" s="6" t="inlineStr">
        <is>
          <t>Çıkış</t>
        </is>
      </c>
      <c r="D706" s="2" t="inlineStr">
        <is>
          <t>SAT-97062</t>
        </is>
      </c>
      <c r="E706" s="3" t="n">
        <v>3</v>
      </c>
      <c r="F706" s="4" t="n">
        <v>249</v>
      </c>
      <c r="G706" s="4">
        <f>IF($E706="","",$E706*$F706)</f>
        <v/>
      </c>
      <c r="H706" s="4">
        <f>IF($B706="","",$E706*VLOOKUP($B706,'Ürünler'!$A$2:$H$51,8,0))</f>
        <v/>
      </c>
      <c r="I706" s="2" t="inlineStr">
        <is>
          <t>Online Sipariş</t>
        </is>
      </c>
    </row>
    <row r="707">
      <c r="A707" s="11" t="n">
        <v>46125</v>
      </c>
      <c r="B707" s="2" t="inlineStr">
        <is>
          <t>SKU-040</t>
        </is>
      </c>
      <c r="C707" s="6" t="inlineStr">
        <is>
          <t>Çıkış</t>
        </is>
      </c>
      <c r="D707" s="2" t="inlineStr">
        <is>
          <t>SAT-97821</t>
        </is>
      </c>
      <c r="E707" s="3" t="n">
        <v>5</v>
      </c>
      <c r="F707" s="4" t="n">
        <v>1049</v>
      </c>
      <c r="G707" s="4">
        <f>IF($E707="","",$E707*$F707)</f>
        <v/>
      </c>
      <c r="H707" s="4">
        <f>IF($B707="","",$E707*VLOOKUP($B707,'Ürünler'!$A$2:$H$51,8,0))</f>
        <v/>
      </c>
      <c r="I707" s="2" t="inlineStr">
        <is>
          <t>Mağaza 2</t>
        </is>
      </c>
    </row>
    <row r="708">
      <c r="A708" s="11" t="n">
        <v>46125</v>
      </c>
      <c r="B708" s="2" t="inlineStr">
        <is>
          <t>SKU-045</t>
        </is>
      </c>
      <c r="C708" s="6" t="inlineStr">
        <is>
          <t>Çıkış</t>
        </is>
      </c>
      <c r="D708" s="2" t="inlineStr">
        <is>
          <t>SAT-15992</t>
        </is>
      </c>
      <c r="E708" s="3" t="n">
        <v>2</v>
      </c>
      <c r="F708" s="4" t="n">
        <v>129</v>
      </c>
      <c r="G708" s="4">
        <f>IF($E708="","",$E708*$F708)</f>
        <v/>
      </c>
      <c r="H708" s="4">
        <f>IF($B708="","",$E708*VLOOKUP($B708,'Ürünler'!$A$2:$H$51,8,0))</f>
        <v/>
      </c>
      <c r="I708" s="2" t="inlineStr">
        <is>
          <t>Online Sipariş</t>
        </is>
      </c>
    </row>
    <row r="709">
      <c r="A709" s="11" t="n">
        <v>46126</v>
      </c>
      <c r="B709" s="2" t="inlineStr">
        <is>
          <t>SKU-012</t>
        </is>
      </c>
      <c r="C709" s="6" t="inlineStr">
        <is>
          <t>Çıkış</t>
        </is>
      </c>
      <c r="D709" s="2" t="inlineStr">
        <is>
          <t>SAT-41091</t>
        </is>
      </c>
      <c r="E709" s="3" t="n">
        <v>7</v>
      </c>
      <c r="F709" s="4" t="n">
        <v>1750</v>
      </c>
      <c r="G709" s="4">
        <f>IF($E709="","",$E709*$F709)</f>
        <v/>
      </c>
      <c r="H709" s="4">
        <f>IF($B709="","",$E709*VLOOKUP($B709,'Ürünler'!$A$2:$H$51,8,0))</f>
        <v/>
      </c>
      <c r="I709" s="2" t="inlineStr">
        <is>
          <t>Toptan - Kayseri</t>
        </is>
      </c>
    </row>
    <row r="710">
      <c r="A710" s="11" t="n">
        <v>46126</v>
      </c>
      <c r="B710" s="2" t="inlineStr">
        <is>
          <t>SKU-013</t>
        </is>
      </c>
      <c r="C710" s="6" t="inlineStr">
        <is>
          <t>Çıkış</t>
        </is>
      </c>
      <c r="D710" s="2" t="inlineStr">
        <is>
          <t>SAT-22739</t>
        </is>
      </c>
      <c r="E710" s="3" t="n">
        <v>1</v>
      </c>
      <c r="F710" s="4" t="n">
        <v>599</v>
      </c>
      <c r="G710" s="4">
        <f>IF($E710="","",$E710*$F710)</f>
        <v/>
      </c>
      <c r="H710" s="4">
        <f>IF($B710="","",$E710*VLOOKUP($B710,'Ürünler'!$A$2:$H$51,8,0))</f>
        <v/>
      </c>
      <c r="I710" s="2" t="inlineStr">
        <is>
          <t>Yılmaz Ticaret</t>
        </is>
      </c>
    </row>
    <row r="711">
      <c r="A711" s="11" t="n">
        <v>46126</v>
      </c>
      <c r="B711" s="2" t="inlineStr">
        <is>
          <t>SKU-014</t>
        </is>
      </c>
      <c r="C711" s="6" t="inlineStr">
        <is>
          <t>Çıkış</t>
        </is>
      </c>
      <c r="D711" s="2" t="inlineStr">
        <is>
          <t>SAT-69245</t>
        </is>
      </c>
      <c r="E711" s="3" t="n">
        <v>1</v>
      </c>
      <c r="F711" s="4" t="n">
        <v>999</v>
      </c>
      <c r="G711" s="4">
        <f>IF($E711="","",$E711*$F711)</f>
        <v/>
      </c>
      <c r="H711" s="4">
        <f>IF($B711="","",$E711*VLOOKUP($B711,'Ürünler'!$A$2:$H$51,8,0))</f>
        <v/>
      </c>
      <c r="I711" s="2" t="inlineStr">
        <is>
          <t>Toptan - Ankara</t>
        </is>
      </c>
    </row>
    <row r="712">
      <c r="A712" s="11" t="n">
        <v>46126</v>
      </c>
      <c r="B712" s="2" t="inlineStr">
        <is>
          <t>SKU-032</t>
        </is>
      </c>
      <c r="C712" s="6" t="inlineStr">
        <is>
          <t>Çıkış</t>
        </is>
      </c>
      <c r="D712" s="2" t="inlineStr">
        <is>
          <t>SAT-98754</t>
        </is>
      </c>
      <c r="E712" s="3" t="n">
        <v>3</v>
      </c>
      <c r="F712" s="4" t="n">
        <v>339</v>
      </c>
      <c r="G712" s="4">
        <f>IF($E712="","",$E712*$F712)</f>
        <v/>
      </c>
      <c r="H712" s="4">
        <f>IF($B712="","",$E712*VLOOKUP($B712,'Ürünler'!$A$2:$H$51,8,0))</f>
        <v/>
      </c>
      <c r="I712" s="2" t="inlineStr">
        <is>
          <t>Yılmaz Ticaret</t>
        </is>
      </c>
    </row>
    <row r="713">
      <c r="A713" s="11" t="n">
        <v>46127</v>
      </c>
      <c r="B713" s="2" t="inlineStr">
        <is>
          <t>SKU-004</t>
        </is>
      </c>
      <c r="C713" s="6" t="inlineStr">
        <is>
          <t>Çıkış</t>
        </is>
      </c>
      <c r="D713" s="2" t="inlineStr">
        <is>
          <t>SAT-81511</t>
        </is>
      </c>
      <c r="E713" s="3" t="n">
        <v>2</v>
      </c>
      <c r="F713" s="4" t="n">
        <v>249</v>
      </c>
      <c r="G713" s="4">
        <f>IF($E713="","",$E713*$F713)</f>
        <v/>
      </c>
      <c r="H713" s="4">
        <f>IF($B713="","",$E713*VLOOKUP($B713,'Ürünler'!$A$2:$H$51,8,0))</f>
        <v/>
      </c>
      <c r="I713" s="2" t="inlineStr">
        <is>
          <t>Perakende Satış</t>
        </is>
      </c>
    </row>
    <row r="714">
      <c r="A714" s="11" t="n">
        <v>46127</v>
      </c>
      <c r="B714" s="2" t="inlineStr">
        <is>
          <t>SKU-030</t>
        </is>
      </c>
      <c r="C714" s="6" t="inlineStr">
        <is>
          <t>Çıkış</t>
        </is>
      </c>
      <c r="D714" s="2" t="inlineStr">
        <is>
          <t>SAT-61068</t>
        </is>
      </c>
      <c r="E714" s="3" t="n">
        <v>2</v>
      </c>
      <c r="F714" s="4" t="n">
        <v>419</v>
      </c>
      <c r="G714" s="4">
        <f>IF($E714="","",$E714*$F714)</f>
        <v/>
      </c>
      <c r="H714" s="4">
        <f>IF($B714="","",$E714*VLOOKUP($B714,'Ürünler'!$A$2:$H$51,8,0))</f>
        <v/>
      </c>
      <c r="I714" s="2" t="inlineStr">
        <is>
          <t>Online Sipariş</t>
        </is>
      </c>
    </row>
    <row r="715">
      <c r="A715" s="11" t="n">
        <v>46128</v>
      </c>
      <c r="B715" s="2" t="inlineStr">
        <is>
          <t>SKU-026</t>
        </is>
      </c>
      <c r="C715" s="6" t="inlineStr">
        <is>
          <t>Çıkış</t>
        </is>
      </c>
      <c r="D715" s="2" t="inlineStr">
        <is>
          <t>SAT-27750</t>
        </is>
      </c>
      <c r="E715" s="3" t="n">
        <v>1</v>
      </c>
      <c r="F715" s="4" t="n">
        <v>569</v>
      </c>
      <c r="G715" s="4">
        <f>IF($E715="","",$E715*$F715)</f>
        <v/>
      </c>
      <c r="H715" s="4">
        <f>IF($B715="","",$E715*VLOOKUP($B715,'Ürünler'!$A$2:$H$51,8,0))</f>
        <v/>
      </c>
      <c r="I715" s="2" t="inlineStr">
        <is>
          <t>Mağaza 2</t>
        </is>
      </c>
    </row>
    <row r="716">
      <c r="A716" s="11" t="n">
        <v>46129</v>
      </c>
      <c r="B716" s="2" t="inlineStr">
        <is>
          <t>SKU-012</t>
        </is>
      </c>
      <c r="C716" s="6" t="inlineStr">
        <is>
          <t>Çıkış</t>
        </is>
      </c>
      <c r="D716" s="2" t="inlineStr">
        <is>
          <t>SAT-60422</t>
        </is>
      </c>
      <c r="E716" s="3" t="n">
        <v>4</v>
      </c>
      <c r="F716" s="4" t="n">
        <v>1750</v>
      </c>
      <c r="G716" s="4">
        <f>IF($E716="","",$E716*$F716)</f>
        <v/>
      </c>
      <c r="H716" s="4">
        <f>IF($B716="","",$E716*VLOOKUP($B716,'Ürünler'!$A$2:$H$51,8,0))</f>
        <v/>
      </c>
      <c r="I716" s="2" t="inlineStr">
        <is>
          <t>Toptan - Kayseri</t>
        </is>
      </c>
    </row>
    <row r="717">
      <c r="A717" s="11" t="n">
        <v>46130</v>
      </c>
      <c r="B717" s="2" t="inlineStr">
        <is>
          <t>SKU-029</t>
        </is>
      </c>
      <c r="C717" s="6" t="inlineStr">
        <is>
          <t>Çıkış</t>
        </is>
      </c>
      <c r="D717" s="2" t="inlineStr">
        <is>
          <t>SAT-49318</t>
        </is>
      </c>
      <c r="E717" s="3" t="n">
        <v>5</v>
      </c>
      <c r="F717" s="4" t="n">
        <v>419</v>
      </c>
      <c r="G717" s="4">
        <f>IF($E717="","",$E717*$F717)</f>
        <v/>
      </c>
      <c r="H717" s="4">
        <f>IF($B717="","",$E717*VLOOKUP($B717,'Ürünler'!$A$2:$H$51,8,0))</f>
        <v/>
      </c>
      <c r="I717" s="2" t="inlineStr">
        <is>
          <t>Mağaza 2</t>
        </is>
      </c>
    </row>
    <row r="718">
      <c r="A718" s="11" t="n">
        <v>46130</v>
      </c>
      <c r="B718" s="2" t="inlineStr">
        <is>
          <t>SKU-047</t>
        </is>
      </c>
      <c r="C718" s="6" t="inlineStr">
        <is>
          <t>Çıkış</t>
        </is>
      </c>
      <c r="D718" s="2" t="inlineStr">
        <is>
          <t>SAT-73167</t>
        </is>
      </c>
      <c r="E718" s="3" t="n">
        <v>1</v>
      </c>
      <c r="F718" s="4" t="n">
        <v>179</v>
      </c>
      <c r="G718" s="4">
        <f>IF($E718="","",$E718*$F718)</f>
        <v/>
      </c>
      <c r="H718" s="4">
        <f>IF($B718="","",$E718*VLOOKUP($B718,'Ürünler'!$A$2:$H$51,8,0))</f>
        <v/>
      </c>
      <c r="I718" s="2" t="inlineStr">
        <is>
          <t>Online Sipariş</t>
        </is>
      </c>
    </row>
    <row r="719">
      <c r="A719" s="11" t="n">
        <v>46131</v>
      </c>
      <c r="B719" s="2" t="inlineStr">
        <is>
          <t>SKU-042</t>
        </is>
      </c>
      <c r="C719" s="6" t="inlineStr">
        <is>
          <t>Çıkış</t>
        </is>
      </c>
      <c r="D719" s="2" t="inlineStr">
        <is>
          <t>SAT-60206</t>
        </is>
      </c>
      <c r="E719" s="3" t="n">
        <v>1</v>
      </c>
      <c r="F719" s="4" t="n">
        <v>619</v>
      </c>
      <c r="G719" s="4">
        <f>IF($E719="","",$E719*$F719)</f>
        <v/>
      </c>
      <c r="H719" s="4">
        <f>IF($B719="","",$E719*VLOOKUP($B719,'Ürünler'!$A$2:$H$51,8,0))</f>
        <v/>
      </c>
      <c r="I719" s="2" t="inlineStr">
        <is>
          <t>Mağaza 2</t>
        </is>
      </c>
    </row>
    <row r="720">
      <c r="A720" s="11" t="n">
        <v>46131</v>
      </c>
      <c r="B720" s="2" t="inlineStr">
        <is>
          <t>SKU-044</t>
        </is>
      </c>
      <c r="C720" s="6" t="inlineStr">
        <is>
          <t>Çıkış</t>
        </is>
      </c>
      <c r="D720" s="2" t="inlineStr">
        <is>
          <t>SAT-83273</t>
        </is>
      </c>
      <c r="E720" s="3" t="n">
        <v>1</v>
      </c>
      <c r="F720" s="4" t="n">
        <v>519</v>
      </c>
      <c r="G720" s="4">
        <f>IF($E720="","",$E720*$F720)</f>
        <v/>
      </c>
      <c r="H720" s="4">
        <f>IF($B720="","",$E720*VLOOKUP($B720,'Ürünler'!$A$2:$H$51,8,0))</f>
        <v/>
      </c>
      <c r="I720" s="2" t="inlineStr">
        <is>
          <t>Yılmaz Ticaret</t>
        </is>
      </c>
    </row>
    <row r="721">
      <c r="A721" s="11" t="n">
        <v>46132</v>
      </c>
      <c r="B721" s="2" t="inlineStr">
        <is>
          <t>SKU-021</t>
        </is>
      </c>
      <c r="C721" s="6" t="inlineStr">
        <is>
          <t>Çıkış</t>
        </is>
      </c>
      <c r="D721" s="2" t="inlineStr">
        <is>
          <t>SAT-30644</t>
        </is>
      </c>
      <c r="E721" s="3" t="n">
        <v>3</v>
      </c>
      <c r="F721" s="4" t="n">
        <v>329</v>
      </c>
      <c r="G721" s="4">
        <f>IF($E721="","",$E721*$F721)</f>
        <v/>
      </c>
      <c r="H721" s="4">
        <f>IF($B721="","",$E721*VLOOKUP($B721,'Ürünler'!$A$2:$H$51,8,0))</f>
        <v/>
      </c>
      <c r="I721" s="2" t="inlineStr">
        <is>
          <t>Mağaza 2</t>
        </is>
      </c>
    </row>
    <row r="722">
      <c r="A722" s="11" t="n">
        <v>46133</v>
      </c>
      <c r="B722" s="2" t="inlineStr">
        <is>
          <t>SKU-002</t>
        </is>
      </c>
      <c r="C722" s="6" t="inlineStr">
        <is>
          <t>Çıkış</t>
        </is>
      </c>
      <c r="D722" s="2" t="inlineStr">
        <is>
          <t>SAT-19287</t>
        </is>
      </c>
      <c r="E722" s="3" t="n">
        <v>1</v>
      </c>
      <c r="F722" s="4" t="n">
        <v>149</v>
      </c>
      <c r="G722" s="4">
        <f>IF($E722="","",$E722*$F722)</f>
        <v/>
      </c>
      <c r="H722" s="4">
        <f>IF($B722="","",$E722*VLOOKUP($B722,'Ürünler'!$A$2:$H$51,8,0))</f>
        <v/>
      </c>
      <c r="I722" s="2" t="inlineStr">
        <is>
          <t>Toptan - Ankara</t>
        </is>
      </c>
    </row>
    <row r="723">
      <c r="A723" s="11" t="n">
        <v>46133</v>
      </c>
      <c r="B723" s="2" t="inlineStr">
        <is>
          <t>SKU-017</t>
        </is>
      </c>
      <c r="C723" s="6" t="inlineStr">
        <is>
          <t>Çıkış</t>
        </is>
      </c>
      <c r="D723" s="2" t="inlineStr">
        <is>
          <t>SAT-21053</t>
        </is>
      </c>
      <c r="E723" s="3" t="n">
        <v>3</v>
      </c>
      <c r="F723" s="4" t="n">
        <v>2190</v>
      </c>
      <c r="G723" s="4">
        <f>IF($E723="","",$E723*$F723)</f>
        <v/>
      </c>
      <c r="H723" s="4">
        <f>IF($B723="","",$E723*VLOOKUP($B723,'Ürünler'!$A$2:$H$51,8,0))</f>
        <v/>
      </c>
      <c r="I723" s="2" t="inlineStr">
        <is>
          <t>Toptan - Ankara</t>
        </is>
      </c>
    </row>
    <row r="724">
      <c r="A724" s="11" t="n">
        <v>46133</v>
      </c>
      <c r="B724" s="2" t="inlineStr">
        <is>
          <t>SKU-025</t>
        </is>
      </c>
      <c r="C724" s="6" t="inlineStr">
        <is>
          <t>Çıkış</t>
        </is>
      </c>
      <c r="D724" s="2" t="inlineStr">
        <is>
          <t>SAT-21368</t>
        </is>
      </c>
      <c r="E724" s="3" t="n">
        <v>9</v>
      </c>
      <c r="F724" s="4" t="n">
        <v>749</v>
      </c>
      <c r="G724" s="4">
        <f>IF($E724="","",$E724*$F724)</f>
        <v/>
      </c>
      <c r="H724" s="4">
        <f>IF($B724="","",$E724*VLOOKUP($B724,'Ürünler'!$A$2:$H$51,8,0))</f>
        <v/>
      </c>
      <c r="I724" s="2" t="inlineStr">
        <is>
          <t>Toptan - Kayseri</t>
        </is>
      </c>
    </row>
    <row r="725">
      <c r="A725" s="11" t="n">
        <v>46134</v>
      </c>
      <c r="B725" s="2" t="inlineStr">
        <is>
          <t>SKU-033</t>
        </is>
      </c>
      <c r="C725" s="6" t="inlineStr">
        <is>
          <t>Çıkış</t>
        </is>
      </c>
      <c r="D725" s="2" t="inlineStr">
        <is>
          <t>SAT-81046</t>
        </is>
      </c>
      <c r="E725" s="3" t="n">
        <v>7</v>
      </c>
      <c r="F725" s="4" t="n">
        <v>3290</v>
      </c>
      <c r="G725" s="4">
        <f>IF($E725="","",$E725*$F725)</f>
        <v/>
      </c>
      <c r="H725" s="4">
        <f>IF($B725="","",$E725*VLOOKUP($B725,'Ürünler'!$A$2:$H$51,8,0))</f>
        <v/>
      </c>
      <c r="I725" s="2" t="inlineStr">
        <is>
          <t>Perakende Satış</t>
        </is>
      </c>
    </row>
    <row r="726">
      <c r="A726" s="11" t="n">
        <v>46134</v>
      </c>
      <c r="B726" s="2" t="inlineStr">
        <is>
          <t>SKU-037</t>
        </is>
      </c>
      <c r="C726" s="6" t="inlineStr">
        <is>
          <t>Çıkış</t>
        </is>
      </c>
      <c r="D726" s="2" t="inlineStr">
        <is>
          <t>SAT-93354</t>
        </is>
      </c>
      <c r="E726" s="3" t="n">
        <v>3</v>
      </c>
      <c r="F726" s="4" t="n">
        <v>549</v>
      </c>
      <c r="G726" s="4">
        <f>IF($E726="","",$E726*$F726)</f>
        <v/>
      </c>
      <c r="H726" s="4">
        <f>IF($B726="","",$E726*VLOOKUP($B726,'Ürünler'!$A$2:$H$51,8,0))</f>
        <v/>
      </c>
      <c r="I726" s="2" t="inlineStr">
        <is>
          <t>Mağaza 2</t>
        </is>
      </c>
    </row>
    <row r="727">
      <c r="A727" s="11" t="n">
        <v>46135</v>
      </c>
      <c r="B727" s="2" t="inlineStr">
        <is>
          <t>SKU-016</t>
        </is>
      </c>
      <c r="C727" s="6" t="inlineStr">
        <is>
          <t>Çıkış</t>
        </is>
      </c>
      <c r="D727" s="2" t="inlineStr">
        <is>
          <t>SAT-93904</t>
        </is>
      </c>
      <c r="E727" s="3" t="n">
        <v>4</v>
      </c>
      <c r="F727" s="4" t="n">
        <v>999</v>
      </c>
      <c r="G727" s="4">
        <f>IF($E727="","",$E727*$F727)</f>
        <v/>
      </c>
      <c r="H727" s="4">
        <f>IF($B727="","",$E727*VLOOKUP($B727,'Ürünler'!$A$2:$H$51,8,0))</f>
        <v/>
      </c>
      <c r="I727" s="2" t="inlineStr">
        <is>
          <t>Toptan - Kayseri</t>
        </is>
      </c>
    </row>
    <row r="728">
      <c r="A728" s="11" t="n">
        <v>46135</v>
      </c>
      <c r="B728" s="2" t="inlineStr">
        <is>
          <t>SKU-025</t>
        </is>
      </c>
      <c r="C728" s="6" t="inlineStr">
        <is>
          <t>Çıkış</t>
        </is>
      </c>
      <c r="D728" s="2" t="inlineStr">
        <is>
          <t>SAT-66059</t>
        </is>
      </c>
      <c r="E728" s="3" t="n">
        <v>5</v>
      </c>
      <c r="F728" s="4" t="n">
        <v>749</v>
      </c>
      <c r="G728" s="4">
        <f>IF($E728="","",$E728*$F728)</f>
        <v/>
      </c>
      <c r="H728" s="4">
        <f>IF($B728="","",$E728*VLOOKUP($B728,'Ürünler'!$A$2:$H$51,8,0))</f>
        <v/>
      </c>
      <c r="I728" s="2" t="inlineStr">
        <is>
          <t>Toptan - Ankara</t>
        </is>
      </c>
    </row>
    <row r="729">
      <c r="A729" s="11" t="n">
        <v>46135</v>
      </c>
      <c r="B729" s="2" t="inlineStr">
        <is>
          <t>SKU-027</t>
        </is>
      </c>
      <c r="C729" s="6" t="inlineStr">
        <is>
          <t>Çıkış</t>
        </is>
      </c>
      <c r="D729" s="2" t="inlineStr">
        <is>
          <t>SAT-78742</t>
        </is>
      </c>
      <c r="E729" s="3" t="n">
        <v>1</v>
      </c>
      <c r="F729" s="4" t="n">
        <v>1249</v>
      </c>
      <c r="G729" s="4">
        <f>IF($E729="","",$E729*$F729)</f>
        <v/>
      </c>
      <c r="H729" s="4">
        <f>IF($B729="","",$E729*VLOOKUP($B729,'Ürünler'!$A$2:$H$51,8,0))</f>
        <v/>
      </c>
      <c r="I729" s="2" t="inlineStr">
        <is>
          <t>Online Sipariş</t>
        </is>
      </c>
    </row>
    <row r="730">
      <c r="A730" s="11" t="n">
        <v>46135</v>
      </c>
      <c r="B730" s="2" t="inlineStr">
        <is>
          <t>SKU-031</t>
        </is>
      </c>
      <c r="C730" s="6" t="inlineStr">
        <is>
          <t>Çıkış</t>
        </is>
      </c>
      <c r="D730" s="2" t="inlineStr">
        <is>
          <t>SAT-46739</t>
        </is>
      </c>
      <c r="E730" s="3" t="n">
        <v>3</v>
      </c>
      <c r="F730" s="4" t="n">
        <v>339</v>
      </c>
      <c r="G730" s="4">
        <f>IF($E730="","",$E730*$F730)</f>
        <v/>
      </c>
      <c r="H730" s="4">
        <f>IF($B730="","",$E730*VLOOKUP($B730,'Ürünler'!$A$2:$H$51,8,0))</f>
        <v/>
      </c>
      <c r="I730" s="2" t="inlineStr">
        <is>
          <t>Toptan - Kayseri</t>
        </is>
      </c>
    </row>
    <row r="731">
      <c r="A731" s="11" t="n">
        <v>46135</v>
      </c>
      <c r="B731" s="2" t="inlineStr">
        <is>
          <t>SKU-043</t>
        </is>
      </c>
      <c r="C731" s="6" t="inlineStr">
        <is>
          <t>Çıkış</t>
        </is>
      </c>
      <c r="D731" s="2" t="inlineStr">
        <is>
          <t>SAT-16507</t>
        </is>
      </c>
      <c r="E731" s="3" t="n">
        <v>1</v>
      </c>
      <c r="F731" s="4" t="n">
        <v>379</v>
      </c>
      <c r="G731" s="4">
        <f>IF($E731="","",$E731*$F731)</f>
        <v/>
      </c>
      <c r="H731" s="4">
        <f>IF($B731="","",$E731*VLOOKUP($B731,'Ürünler'!$A$2:$H$51,8,0))</f>
        <v/>
      </c>
      <c r="I731" s="2" t="inlineStr">
        <is>
          <t>Yılmaz Ticaret</t>
        </is>
      </c>
    </row>
    <row r="732">
      <c r="A732" s="11" t="n">
        <v>46135</v>
      </c>
      <c r="B732" s="2" t="inlineStr">
        <is>
          <t>SKU-049</t>
        </is>
      </c>
      <c r="C732" s="6" t="inlineStr">
        <is>
          <t>Çıkış</t>
        </is>
      </c>
      <c r="D732" s="2" t="inlineStr">
        <is>
          <t>SAT-41142</t>
        </is>
      </c>
      <c r="E732" s="3" t="n">
        <v>3</v>
      </c>
      <c r="F732" s="4" t="n">
        <v>519</v>
      </c>
      <c r="G732" s="4">
        <f>IF($E732="","",$E732*$F732)</f>
        <v/>
      </c>
      <c r="H732" s="4">
        <f>IF($B732="","",$E732*VLOOKUP($B732,'Ürünler'!$A$2:$H$51,8,0))</f>
        <v/>
      </c>
      <c r="I732" s="2" t="inlineStr">
        <is>
          <t>Toptan - Ankara</t>
        </is>
      </c>
    </row>
    <row r="733">
      <c r="A733" s="11" t="n">
        <v>46135</v>
      </c>
      <c r="B733" s="2" t="inlineStr">
        <is>
          <t>SKU-050</t>
        </is>
      </c>
      <c r="C733" s="6" t="inlineStr">
        <is>
          <t>Çıkış</t>
        </is>
      </c>
      <c r="D733" s="2" t="inlineStr">
        <is>
          <t>SAT-43631</t>
        </is>
      </c>
      <c r="E733" s="3" t="n">
        <v>3</v>
      </c>
      <c r="F733" s="4" t="n">
        <v>79</v>
      </c>
      <c r="G733" s="4">
        <f>IF($E733="","",$E733*$F733)</f>
        <v/>
      </c>
      <c r="H733" s="4">
        <f>IF($B733="","",$E733*VLOOKUP($B733,'Ürünler'!$A$2:$H$51,8,0))</f>
        <v/>
      </c>
      <c r="I733" s="2" t="inlineStr">
        <is>
          <t>Toptan - Ankara</t>
        </is>
      </c>
    </row>
    <row r="734">
      <c r="A734" s="11" t="n">
        <v>46136</v>
      </c>
      <c r="B734" s="2" t="inlineStr">
        <is>
          <t>SKU-019</t>
        </is>
      </c>
      <c r="C734" s="6" t="inlineStr">
        <is>
          <t>Çıkış</t>
        </is>
      </c>
      <c r="D734" s="2" t="inlineStr">
        <is>
          <t>SAT-10205</t>
        </is>
      </c>
      <c r="E734" s="3" t="n">
        <v>4</v>
      </c>
      <c r="F734" s="4" t="n">
        <v>89</v>
      </c>
      <c r="G734" s="4">
        <f>IF($E734="","",$E734*$F734)</f>
        <v/>
      </c>
      <c r="H734" s="4">
        <f>IF($B734="","",$E734*VLOOKUP($B734,'Ürünler'!$A$2:$H$51,8,0))</f>
        <v/>
      </c>
      <c r="I734" s="2" t="inlineStr">
        <is>
          <t>Toptan - Ankara</t>
        </is>
      </c>
    </row>
    <row r="735">
      <c r="A735" s="11" t="n">
        <v>46136</v>
      </c>
      <c r="B735" s="2" t="inlineStr">
        <is>
          <t>SKU-020</t>
        </is>
      </c>
      <c r="C735" s="6" t="inlineStr">
        <is>
          <t>Çıkış</t>
        </is>
      </c>
      <c r="D735" s="2" t="inlineStr">
        <is>
          <t>SAT-20345</t>
        </is>
      </c>
      <c r="E735" s="3" t="n">
        <v>1</v>
      </c>
      <c r="F735" s="4" t="n">
        <v>329</v>
      </c>
      <c r="G735" s="4">
        <f>IF($E735="","",$E735*$F735)</f>
        <v/>
      </c>
      <c r="H735" s="4">
        <f>IF($B735="","",$E735*VLOOKUP($B735,'Ürünler'!$A$2:$H$51,8,0))</f>
        <v/>
      </c>
      <c r="I735" s="2" t="inlineStr">
        <is>
          <t>Toptan - Kayseri</t>
        </is>
      </c>
    </row>
    <row r="736">
      <c r="A736" s="11" t="n">
        <v>46136</v>
      </c>
      <c r="B736" s="2" t="inlineStr">
        <is>
          <t>SKU-048</t>
        </is>
      </c>
      <c r="C736" s="6" t="inlineStr">
        <is>
          <t>Çıkış</t>
        </is>
      </c>
      <c r="D736" s="2" t="inlineStr">
        <is>
          <t>SAT-16094</t>
        </is>
      </c>
      <c r="E736" s="3" t="n">
        <v>1</v>
      </c>
      <c r="F736" s="4" t="n">
        <v>459</v>
      </c>
      <c r="G736" s="4">
        <f>IF($E736="","",$E736*$F736)</f>
        <v/>
      </c>
      <c r="H736" s="4">
        <f>IF($B736="","",$E736*VLOOKUP($B736,'Ürünler'!$A$2:$H$51,8,0))</f>
        <v/>
      </c>
      <c r="I736" s="2" t="inlineStr">
        <is>
          <t>Mağaza 2</t>
        </is>
      </c>
    </row>
    <row r="737">
      <c r="A737" s="11" t="n">
        <v>46137</v>
      </c>
      <c r="B737" s="2" t="inlineStr">
        <is>
          <t>SKU-006</t>
        </is>
      </c>
      <c r="C737" s="6" t="inlineStr">
        <is>
          <t>Çıkış</t>
        </is>
      </c>
      <c r="D737" s="2" t="inlineStr">
        <is>
          <t>SAT-30861</t>
        </is>
      </c>
      <c r="E737" s="3" t="n">
        <v>3</v>
      </c>
      <c r="F737" s="4" t="n">
        <v>449</v>
      </c>
      <c r="G737" s="4">
        <f>IF($E737="","",$E737*$F737)</f>
        <v/>
      </c>
      <c r="H737" s="4">
        <f>IF($B737="","",$E737*VLOOKUP($B737,'Ürünler'!$A$2:$H$51,8,0))</f>
        <v/>
      </c>
      <c r="I737" s="2" t="inlineStr">
        <is>
          <t>Mağaza 2</t>
        </is>
      </c>
    </row>
    <row r="738">
      <c r="A738" s="11" t="n">
        <v>46137</v>
      </c>
      <c r="B738" s="2" t="inlineStr">
        <is>
          <t>SKU-024</t>
        </is>
      </c>
      <c r="C738" s="6" t="inlineStr">
        <is>
          <t>Çıkış</t>
        </is>
      </c>
      <c r="D738" s="2" t="inlineStr">
        <is>
          <t>SAT-79878</t>
        </is>
      </c>
      <c r="E738" s="3" t="n">
        <v>1</v>
      </c>
      <c r="F738" s="4" t="n">
        <v>289</v>
      </c>
      <c r="G738" s="4">
        <f>IF($E738="","",$E738*$F738)</f>
        <v/>
      </c>
      <c r="H738" s="4">
        <f>IF($B738="","",$E738*VLOOKUP($B738,'Ürünler'!$A$2:$H$51,8,0))</f>
        <v/>
      </c>
      <c r="I738" s="2" t="inlineStr">
        <is>
          <t>Online Sipariş</t>
        </is>
      </c>
    </row>
    <row r="739">
      <c r="A739" s="11" t="n">
        <v>46137</v>
      </c>
      <c r="B739" s="2" t="inlineStr">
        <is>
          <t>SKU-033</t>
        </is>
      </c>
      <c r="C739" s="6" t="inlineStr">
        <is>
          <t>Çıkış</t>
        </is>
      </c>
      <c r="D739" s="2" t="inlineStr">
        <is>
          <t>SAT-81611</t>
        </is>
      </c>
      <c r="E739" s="3" t="n">
        <v>11</v>
      </c>
      <c r="F739" s="4" t="n">
        <v>3290</v>
      </c>
      <c r="G739" s="4">
        <f>IF($E739="","",$E739*$F739)</f>
        <v/>
      </c>
      <c r="H739" s="4">
        <f>IF($B739="","",$E739*VLOOKUP($B739,'Ürünler'!$A$2:$H$51,8,0))</f>
        <v/>
      </c>
      <c r="I739" s="2" t="inlineStr">
        <is>
          <t>Yılmaz Ticaret</t>
        </is>
      </c>
    </row>
    <row r="740">
      <c r="A740" s="11" t="n">
        <v>46137</v>
      </c>
      <c r="B740" s="2" t="inlineStr">
        <is>
          <t>SKU-034</t>
        </is>
      </c>
      <c r="C740" s="6" t="inlineStr">
        <is>
          <t>Çıkış</t>
        </is>
      </c>
      <c r="D740" s="2" t="inlineStr">
        <is>
          <t>SAT-10088</t>
        </is>
      </c>
      <c r="E740" s="3" t="n">
        <v>3</v>
      </c>
      <c r="F740" s="4" t="n">
        <v>199</v>
      </c>
      <c r="G740" s="4">
        <f>IF($E740="","",$E740*$F740)</f>
        <v/>
      </c>
      <c r="H740" s="4">
        <f>IF($B740="","",$E740*VLOOKUP($B740,'Ürünler'!$A$2:$H$51,8,0))</f>
        <v/>
      </c>
      <c r="I740" s="2" t="inlineStr">
        <is>
          <t>Toptan - Kayseri</t>
        </is>
      </c>
    </row>
    <row r="741">
      <c r="A741" s="11" t="n">
        <v>46137</v>
      </c>
      <c r="B741" s="2" t="inlineStr">
        <is>
          <t>SKU-038</t>
        </is>
      </c>
      <c r="C741" s="6" t="inlineStr">
        <is>
          <t>Çıkış</t>
        </is>
      </c>
      <c r="D741" s="2" t="inlineStr">
        <is>
          <t>SAT-23357</t>
        </is>
      </c>
      <c r="E741" s="3" t="n">
        <v>2</v>
      </c>
      <c r="F741" s="4" t="n">
        <v>229</v>
      </c>
      <c r="G741" s="4">
        <f>IF($E741="","",$E741*$F741)</f>
        <v/>
      </c>
      <c r="H741" s="4">
        <f>IF($B741="","",$E741*VLOOKUP($B741,'Ürünler'!$A$2:$H$51,8,0))</f>
        <v/>
      </c>
      <c r="I741" s="2" t="inlineStr">
        <is>
          <t>Yılmaz Ticaret</t>
        </is>
      </c>
    </row>
    <row r="742">
      <c r="A742" s="11" t="n">
        <v>46138</v>
      </c>
      <c r="B742" s="2" t="inlineStr">
        <is>
          <t>SKU-011</t>
        </is>
      </c>
      <c r="C742" s="6" t="inlineStr">
        <is>
          <t>Çıkış</t>
        </is>
      </c>
      <c r="D742" s="2" t="inlineStr">
        <is>
          <t>SAT-29476</t>
        </is>
      </c>
      <c r="E742" s="3" t="n">
        <v>2</v>
      </c>
      <c r="F742" s="4" t="n">
        <v>1690</v>
      </c>
      <c r="G742" s="4">
        <f>IF($E742="","",$E742*$F742)</f>
        <v/>
      </c>
      <c r="H742" s="4">
        <f>IF($B742="","",$E742*VLOOKUP($B742,'Ürünler'!$A$2:$H$51,8,0))</f>
        <v/>
      </c>
      <c r="I742" s="2" t="inlineStr">
        <is>
          <t>Toptan - Kayseri</t>
        </is>
      </c>
    </row>
    <row r="743">
      <c r="A743" s="11" t="n">
        <v>46138</v>
      </c>
      <c r="B743" s="2" t="inlineStr">
        <is>
          <t>SKU-018</t>
        </is>
      </c>
      <c r="C743" s="6" t="inlineStr">
        <is>
          <t>Çıkış</t>
        </is>
      </c>
      <c r="D743" s="2" t="inlineStr">
        <is>
          <t>SAT-35430</t>
        </is>
      </c>
      <c r="E743" s="3" t="n">
        <v>2</v>
      </c>
      <c r="F743" s="4" t="n">
        <v>139</v>
      </c>
      <c r="G743" s="4">
        <f>IF($E743="","",$E743*$F743)</f>
        <v/>
      </c>
      <c r="H743" s="4">
        <f>IF($B743="","",$E743*VLOOKUP($B743,'Ürünler'!$A$2:$H$51,8,0))</f>
        <v/>
      </c>
      <c r="I743" s="2" t="inlineStr">
        <is>
          <t>Online Sipariş</t>
        </is>
      </c>
    </row>
    <row r="744">
      <c r="A744" s="11" t="n">
        <v>46138</v>
      </c>
      <c r="B744" s="2" t="inlineStr">
        <is>
          <t>SKU-022</t>
        </is>
      </c>
      <c r="C744" s="6" t="inlineStr">
        <is>
          <t>Çıkış</t>
        </is>
      </c>
      <c r="D744" s="2" t="inlineStr">
        <is>
          <t>SAT-42096</t>
        </is>
      </c>
      <c r="E744" s="3" t="n">
        <v>3</v>
      </c>
      <c r="F744" s="4" t="n">
        <v>119</v>
      </c>
      <c r="G744" s="4">
        <f>IF($E744="","",$E744*$F744)</f>
        <v/>
      </c>
      <c r="H744" s="4">
        <f>IF($B744="","",$E744*VLOOKUP($B744,'Ürünler'!$A$2:$H$51,8,0))</f>
        <v/>
      </c>
      <c r="I744" s="2" t="inlineStr">
        <is>
          <t>Mağaza 2</t>
        </is>
      </c>
    </row>
    <row r="745">
      <c r="A745" s="11" t="n">
        <v>46138</v>
      </c>
      <c r="B745" s="2" t="inlineStr">
        <is>
          <t>SKU-041</t>
        </is>
      </c>
      <c r="C745" s="6" t="inlineStr">
        <is>
          <t>Çıkış</t>
        </is>
      </c>
      <c r="D745" s="2" t="inlineStr">
        <is>
          <t>SAT-25139</t>
        </is>
      </c>
      <c r="E745" s="3" t="n">
        <v>3</v>
      </c>
      <c r="F745" s="4" t="n">
        <v>159</v>
      </c>
      <c r="G745" s="4">
        <f>IF($E745="","",$E745*$F745)</f>
        <v/>
      </c>
      <c r="H745" s="4">
        <f>IF($B745="","",$E745*VLOOKUP($B745,'Ürünler'!$A$2:$H$51,8,0))</f>
        <v/>
      </c>
      <c r="I745" s="2" t="inlineStr">
        <is>
          <t>Online Sipariş</t>
        </is>
      </c>
    </row>
    <row r="746">
      <c r="A746" s="11" t="n">
        <v>46138</v>
      </c>
      <c r="B746" s="2" t="inlineStr">
        <is>
          <t>SKU-046</t>
        </is>
      </c>
      <c r="C746" s="6" t="inlineStr">
        <is>
          <t>Çıkış</t>
        </is>
      </c>
      <c r="D746" s="2" t="inlineStr">
        <is>
          <t>SAT-29548</t>
        </is>
      </c>
      <c r="E746" s="3" t="n">
        <v>1</v>
      </c>
      <c r="F746" s="4" t="n">
        <v>429</v>
      </c>
      <c r="G746" s="4">
        <f>IF($E746="","",$E746*$F746)</f>
        <v/>
      </c>
      <c r="H746" s="4">
        <f>IF($B746="","",$E746*VLOOKUP($B746,'Ürünler'!$A$2:$H$51,8,0))</f>
        <v/>
      </c>
      <c r="I746" s="2" t="inlineStr">
        <is>
          <t>Perakende Satış</t>
        </is>
      </c>
    </row>
    <row r="747">
      <c r="A747" s="11" t="n">
        <v>46139</v>
      </c>
      <c r="B747" s="2" t="inlineStr">
        <is>
          <t>SKU-001</t>
        </is>
      </c>
      <c r="C747" s="6" t="inlineStr">
        <is>
          <t>Çıkış</t>
        </is>
      </c>
      <c r="D747" s="2" t="inlineStr">
        <is>
          <t>SAT-42953</t>
        </is>
      </c>
      <c r="E747" s="3" t="n">
        <v>3</v>
      </c>
      <c r="F747" s="4" t="n">
        <v>149</v>
      </c>
      <c r="G747" s="4">
        <f>IF($E747="","",$E747*$F747)</f>
        <v/>
      </c>
      <c r="H747" s="4">
        <f>IF($B747="","",$E747*VLOOKUP($B747,'Ürünler'!$A$2:$H$51,8,0))</f>
        <v/>
      </c>
      <c r="I747" s="2" t="inlineStr">
        <is>
          <t>Toptan - Ankara</t>
        </is>
      </c>
    </row>
    <row r="748">
      <c r="A748" s="11" t="n">
        <v>46139</v>
      </c>
      <c r="B748" s="2" t="inlineStr">
        <is>
          <t>SKU-003</t>
        </is>
      </c>
      <c r="C748" s="6" t="inlineStr">
        <is>
          <t>Çıkış</t>
        </is>
      </c>
      <c r="D748" s="2" t="inlineStr">
        <is>
          <t>SAT-20500</t>
        </is>
      </c>
      <c r="E748" s="3" t="n">
        <v>2</v>
      </c>
      <c r="F748" s="4" t="n">
        <v>149</v>
      </c>
      <c r="G748" s="4">
        <f>IF($E748="","",$E748*$F748)</f>
        <v/>
      </c>
      <c r="H748" s="4">
        <f>IF($B748="","",$E748*VLOOKUP($B748,'Ürünler'!$A$2:$H$51,8,0))</f>
        <v/>
      </c>
      <c r="I748" s="2" t="inlineStr">
        <is>
          <t>Yılmaz Ticaret</t>
        </is>
      </c>
    </row>
    <row r="749">
      <c r="A749" s="11" t="n">
        <v>46139</v>
      </c>
      <c r="B749" s="2" t="inlineStr">
        <is>
          <t>SKU-036</t>
        </is>
      </c>
      <c r="C749" s="6" t="inlineStr">
        <is>
          <t>Çıkış</t>
        </is>
      </c>
      <c r="D749" s="2" t="inlineStr">
        <is>
          <t>SAT-43980</t>
        </is>
      </c>
      <c r="E749" s="3" t="n">
        <v>2</v>
      </c>
      <c r="F749" s="4" t="n">
        <v>299</v>
      </c>
      <c r="G749" s="4">
        <f>IF($E749="","",$E749*$F749)</f>
        <v/>
      </c>
      <c r="H749" s="4">
        <f>IF($B749="","",$E749*VLOOKUP($B749,'Ürünler'!$A$2:$H$51,8,0))</f>
        <v/>
      </c>
      <c r="I749" s="2" t="inlineStr">
        <is>
          <t>Yılmaz Ticaret</t>
        </is>
      </c>
    </row>
    <row r="750">
      <c r="A750" s="11" t="n">
        <v>46140</v>
      </c>
      <c r="B750" s="2" t="inlineStr">
        <is>
          <t>SKU-015</t>
        </is>
      </c>
      <c r="C750" s="6" t="inlineStr">
        <is>
          <t>Çıkış</t>
        </is>
      </c>
      <c r="D750" s="2" t="inlineStr">
        <is>
          <t>SAT-91490</t>
        </is>
      </c>
      <c r="E750" s="3" t="n">
        <v>5</v>
      </c>
      <c r="F750" s="4" t="n">
        <v>999</v>
      </c>
      <c r="G750" s="4">
        <f>IF($E750="","",$E750*$F750)</f>
        <v/>
      </c>
      <c r="H750" s="4">
        <f>IF($B750="","",$E750*VLOOKUP($B750,'Ürünler'!$A$2:$H$51,8,0))</f>
        <v/>
      </c>
      <c r="I750" s="2" t="inlineStr">
        <is>
          <t>Toptan - Ankara</t>
        </is>
      </c>
    </row>
    <row r="751">
      <c r="A751" s="11" t="n">
        <v>46141</v>
      </c>
      <c r="B751" s="2" t="inlineStr">
        <is>
          <t>SKU-010</t>
        </is>
      </c>
      <c r="C751" s="6" t="inlineStr">
        <is>
          <t>Çıkış</t>
        </is>
      </c>
      <c r="D751" s="2" t="inlineStr">
        <is>
          <t>SAT-67132</t>
        </is>
      </c>
      <c r="E751" s="3" t="n">
        <v>1</v>
      </c>
      <c r="F751" s="4" t="n">
        <v>359</v>
      </c>
      <c r="G751" s="4">
        <f>IF($E751="","",$E751*$F751)</f>
        <v/>
      </c>
      <c r="H751" s="4">
        <f>IF($B751="","",$E751*VLOOKUP($B751,'Ürünler'!$A$2:$H$51,8,0))</f>
        <v/>
      </c>
      <c r="I751" s="2" t="inlineStr">
        <is>
          <t>Mağaza 2</t>
        </is>
      </c>
    </row>
    <row r="752">
      <c r="A752" s="11" t="n">
        <v>46141</v>
      </c>
      <c r="B752" s="2" t="inlineStr">
        <is>
          <t>SKU-028</t>
        </is>
      </c>
      <c r="C752" s="6" t="inlineStr">
        <is>
          <t>Çıkış</t>
        </is>
      </c>
      <c r="D752" s="2" t="inlineStr">
        <is>
          <t>SAT-64732</t>
        </is>
      </c>
      <c r="E752" s="3" t="n">
        <v>1</v>
      </c>
      <c r="F752" s="4" t="n">
        <v>2390</v>
      </c>
      <c r="G752" s="4">
        <f>IF($E752="","",$E752*$F752)</f>
        <v/>
      </c>
      <c r="H752" s="4">
        <f>IF($B752="","",$E752*VLOOKUP($B752,'Ürünler'!$A$2:$H$51,8,0))</f>
        <v/>
      </c>
      <c r="I752" s="2" t="inlineStr">
        <is>
          <t>Online Sipariş</t>
        </is>
      </c>
    </row>
    <row r="753">
      <c r="A753" s="11" t="n">
        <v>46142</v>
      </c>
      <c r="B753" s="2" t="inlineStr">
        <is>
          <t>SKU-008</t>
        </is>
      </c>
      <c r="C753" s="6" t="inlineStr">
        <is>
          <t>Çıkış</t>
        </is>
      </c>
      <c r="D753" s="2" t="inlineStr">
        <is>
          <t>SAT-46211</t>
        </is>
      </c>
      <c r="E753" s="3" t="n">
        <v>1</v>
      </c>
      <c r="F753" s="4" t="n">
        <v>479</v>
      </c>
      <c r="G753" s="4">
        <f>IF($E753="","",$E753*$F753)</f>
        <v/>
      </c>
      <c r="H753" s="4">
        <f>IF($B753="","",$E753*VLOOKUP($B753,'Ürünler'!$A$2:$H$51,8,0))</f>
        <v/>
      </c>
      <c r="I753" s="2" t="inlineStr">
        <is>
          <t>Toptan - Ankara</t>
        </is>
      </c>
    </row>
    <row r="754">
      <c r="A754" s="11" t="n">
        <v>46142</v>
      </c>
      <c r="B754" s="2" t="inlineStr">
        <is>
          <t>SKU-023</t>
        </is>
      </c>
      <c r="C754" s="6" t="inlineStr">
        <is>
          <t>Çıkış</t>
        </is>
      </c>
      <c r="D754" s="2" t="inlineStr">
        <is>
          <t>SAT-25572</t>
        </is>
      </c>
      <c r="E754" s="3" t="n">
        <v>2</v>
      </c>
      <c r="F754" s="4" t="n">
        <v>149</v>
      </c>
      <c r="G754" s="4">
        <f>IF($E754="","",$E754*$F754)</f>
        <v/>
      </c>
      <c r="H754" s="4">
        <f>IF($B754="","",$E754*VLOOKUP($B754,'Ürünler'!$A$2:$H$51,8,0))</f>
        <v/>
      </c>
      <c r="I754" s="2" t="inlineStr">
        <is>
          <t>Yılmaz Ticaret</t>
        </is>
      </c>
    </row>
    <row r="755">
      <c r="A755" s="11" t="n">
        <v>46142</v>
      </c>
      <c r="B755" s="2" t="inlineStr">
        <is>
          <t>SKU-035</t>
        </is>
      </c>
      <c r="C755" s="6" t="inlineStr">
        <is>
          <t>Çıkış</t>
        </is>
      </c>
      <c r="D755" s="2" t="inlineStr">
        <is>
          <t>SAT-89638</t>
        </is>
      </c>
      <c r="E755" s="3" t="n">
        <v>1</v>
      </c>
      <c r="F755" s="4" t="n">
        <v>299</v>
      </c>
      <c r="G755" s="4">
        <f>IF($E755="","",$E755*$F755)</f>
        <v/>
      </c>
      <c r="H755" s="4">
        <f>IF($B755="","",$E755*VLOOKUP($B755,'Ürünler'!$A$2:$H$51,8,0))</f>
        <v/>
      </c>
      <c r="I755" s="2" t="inlineStr">
        <is>
          <t>Online Sipariş</t>
        </is>
      </c>
    </row>
    <row r="756">
      <c r="A756" s="11" t="n">
        <v>46143</v>
      </c>
      <c r="B756" s="2" t="inlineStr">
        <is>
          <t>SKU-001</t>
        </is>
      </c>
      <c r="C756" s="6" t="inlineStr">
        <is>
          <t>Giriş</t>
        </is>
      </c>
      <c r="D756" s="2" t="inlineStr">
        <is>
          <t>ALS-2876</t>
        </is>
      </c>
      <c r="E756" s="3" t="n">
        <v>5</v>
      </c>
      <c r="F756" s="4" t="n">
        <v>85.5</v>
      </c>
      <c r="G756" s="4">
        <f>IF($E756="","",$E756*$F756)</f>
        <v/>
      </c>
      <c r="H756" s="4">
        <f>IF($B756="","",$E756*VLOOKUP($B756,'Ürünler'!$A$2:$H$51,8,0))</f>
        <v/>
      </c>
      <c r="I756" s="2" t="inlineStr">
        <is>
          <t>Denizli Ev Tekstil</t>
        </is>
      </c>
    </row>
    <row r="757">
      <c r="A757" s="11" t="n">
        <v>46143</v>
      </c>
      <c r="B757" s="2" t="inlineStr">
        <is>
          <t>SKU-008</t>
        </is>
      </c>
      <c r="C757" s="6" t="inlineStr">
        <is>
          <t>Giriş</t>
        </is>
      </c>
      <c r="D757" s="2" t="inlineStr">
        <is>
          <t>ALS-9464</t>
        </is>
      </c>
      <c r="E757" s="3" t="n">
        <v>2</v>
      </c>
      <c r="F757" s="4" t="n">
        <v>258</v>
      </c>
      <c r="G757" s="4">
        <f>IF($E757="","",$E757*$F757)</f>
        <v/>
      </c>
      <c r="H757" s="4">
        <f>IF($B757="","",$E757*VLOOKUP($B757,'Ürünler'!$A$2:$H$51,8,0))</f>
        <v/>
      </c>
      <c r="I757" s="2" t="inlineStr">
        <is>
          <t>Bursa Konfeksiyon</t>
        </is>
      </c>
    </row>
    <row r="758">
      <c r="A758" s="11" t="n">
        <v>46143</v>
      </c>
      <c r="B758" s="2" t="inlineStr">
        <is>
          <t>SKU-035</t>
        </is>
      </c>
      <c r="C758" s="6" t="inlineStr">
        <is>
          <t>Giriş</t>
        </is>
      </c>
      <c r="D758" s="2" t="inlineStr">
        <is>
          <t>ALS-5942</t>
        </is>
      </c>
      <c r="E758" s="3" t="n">
        <v>4</v>
      </c>
      <c r="F758" s="4" t="n">
        <v>155</v>
      </c>
      <c r="G758" s="4">
        <f>IF($E758="","",$E758*$F758)</f>
        <v/>
      </c>
      <c r="H758" s="4">
        <f>IF($B758="","",$E758*VLOOKUP($B758,'Ürünler'!$A$2:$H$51,8,0))</f>
        <v/>
      </c>
      <c r="I758" s="2" t="inlineStr">
        <is>
          <t>Bursa Konfeksiyon</t>
        </is>
      </c>
    </row>
    <row r="759">
      <c r="A759" s="11" t="n">
        <v>46143</v>
      </c>
      <c r="B759" s="2" t="inlineStr">
        <is>
          <t>SKU-037</t>
        </is>
      </c>
      <c r="C759" s="6" t="inlineStr">
        <is>
          <t>Giriş</t>
        </is>
      </c>
      <c r="D759" s="2" t="inlineStr">
        <is>
          <t>ALS-6488</t>
        </is>
      </c>
      <c r="E759" s="3" t="n">
        <v>6</v>
      </c>
      <c r="F759" s="4" t="n">
        <v>285</v>
      </c>
      <c r="G759" s="4">
        <f>IF($E759="","",$E759*$F759)</f>
        <v/>
      </c>
      <c r="H759" s="4">
        <f>IF($B759="","",$E759*VLOOKUP($B759,'Ürünler'!$A$2:$H$51,8,0))</f>
        <v/>
      </c>
      <c r="I759" s="2" t="inlineStr">
        <is>
          <t>Ege Tekstil A.Ş.</t>
        </is>
      </c>
    </row>
    <row r="760">
      <c r="A760" s="11" t="n">
        <v>46144</v>
      </c>
      <c r="B760" s="2" t="inlineStr">
        <is>
          <t>SKU-003</t>
        </is>
      </c>
      <c r="C760" s="6" t="inlineStr">
        <is>
          <t>Giriş</t>
        </is>
      </c>
      <c r="D760" s="2" t="inlineStr">
        <is>
          <t>ALS-2113</t>
        </is>
      </c>
      <c r="E760" s="3" t="n">
        <v>3</v>
      </c>
      <c r="F760" s="4" t="n">
        <v>85.5</v>
      </c>
      <c r="G760" s="4">
        <f>IF($E760="","",$E760*$F760)</f>
        <v/>
      </c>
      <c r="H760" s="4">
        <f>IF($B760="","",$E760*VLOOKUP($B760,'Ürünler'!$A$2:$H$51,8,0))</f>
        <v/>
      </c>
      <c r="I760" s="2" t="inlineStr">
        <is>
          <t>Bursa Konfeksiyon</t>
        </is>
      </c>
    </row>
    <row r="761">
      <c r="A761" s="11" t="n">
        <v>46144</v>
      </c>
      <c r="B761" s="2" t="inlineStr">
        <is>
          <t>SKU-007</t>
        </is>
      </c>
      <c r="C761" s="6" t="inlineStr">
        <is>
          <t>Giriş</t>
        </is>
      </c>
      <c r="D761" s="2" t="inlineStr">
        <is>
          <t>ALS-1659</t>
        </is>
      </c>
      <c r="E761" s="3" t="n">
        <v>7</v>
      </c>
      <c r="F761" s="4" t="n">
        <v>245</v>
      </c>
      <c r="G761" s="4">
        <f>IF($E761="","",$E761*$F761)</f>
        <v/>
      </c>
      <c r="H761" s="4">
        <f>IF($B761="","",$E761*VLOOKUP($B761,'Ürünler'!$A$2:$H$51,8,0))</f>
        <v/>
      </c>
      <c r="I761" s="2" t="inlineStr">
        <is>
          <t>Ege Tekstil A.Ş.</t>
        </is>
      </c>
    </row>
    <row r="762">
      <c r="A762" s="11" t="n">
        <v>46144</v>
      </c>
      <c r="B762" s="2" t="inlineStr">
        <is>
          <t>SKU-023</t>
        </is>
      </c>
      <c r="C762" s="6" t="inlineStr">
        <is>
          <t>Giriş</t>
        </is>
      </c>
      <c r="D762" s="2" t="inlineStr">
        <is>
          <t>ALS-7453</t>
        </is>
      </c>
      <c r="E762" s="3" t="n">
        <v>3</v>
      </c>
      <c r="F762" s="4" t="n">
        <v>72</v>
      </c>
      <c r="G762" s="4">
        <f>IF($E762="","",$E762*$F762)</f>
        <v/>
      </c>
      <c r="H762" s="4">
        <f>IF($B762="","",$E762*VLOOKUP($B762,'Ürünler'!$A$2:$H$51,8,0))</f>
        <v/>
      </c>
      <c r="I762" s="2" t="inlineStr">
        <is>
          <t>Anadolu Deri Ltd.</t>
        </is>
      </c>
    </row>
    <row r="763">
      <c r="A763" s="11" t="n">
        <v>46144</v>
      </c>
      <c r="B763" s="2" t="inlineStr">
        <is>
          <t>SKU-025</t>
        </is>
      </c>
      <c r="C763" s="6" t="inlineStr">
        <is>
          <t>Giriş</t>
        </is>
      </c>
      <c r="D763" s="2" t="inlineStr">
        <is>
          <t>ALS-4027</t>
        </is>
      </c>
      <c r="E763" s="3" t="n">
        <v>28</v>
      </c>
      <c r="F763" s="4" t="n">
        <v>385</v>
      </c>
      <c r="G763" s="4">
        <f>IF($E763="","",$E763*$F763)</f>
        <v/>
      </c>
      <c r="H763" s="4">
        <f>IF($B763="","",$E763*VLOOKUP($B763,'Ürünler'!$A$2:$H$51,8,0))</f>
        <v/>
      </c>
      <c r="I763" s="2" t="inlineStr">
        <is>
          <t>Bursa Konfeksiyon</t>
        </is>
      </c>
    </row>
    <row r="764">
      <c r="A764" s="11" t="n">
        <v>46144</v>
      </c>
      <c r="B764" s="2" t="inlineStr">
        <is>
          <t>SKU-029</t>
        </is>
      </c>
      <c r="C764" s="6" t="inlineStr">
        <is>
          <t>Giriş</t>
        </is>
      </c>
      <c r="D764" s="2" t="inlineStr">
        <is>
          <t>ALS-1519</t>
        </is>
      </c>
      <c r="E764" s="3" t="n">
        <v>8</v>
      </c>
      <c r="F764" s="4" t="n">
        <v>218</v>
      </c>
      <c r="G764" s="4">
        <f>IF($E764="","",$E764*$F764)</f>
        <v/>
      </c>
      <c r="H764" s="4">
        <f>IF($B764="","",$E764*VLOOKUP($B764,'Ürünler'!$A$2:$H$51,8,0))</f>
        <v/>
      </c>
      <c r="I764" s="2" t="inlineStr">
        <is>
          <t>Ege Tekstil A.Ş.</t>
        </is>
      </c>
    </row>
    <row r="765">
      <c r="A765" s="11" t="n">
        <v>46144</v>
      </c>
      <c r="B765" s="2" t="inlineStr">
        <is>
          <t>SKU-038</t>
        </is>
      </c>
      <c r="C765" s="6" t="inlineStr">
        <is>
          <t>Giriş</t>
        </is>
      </c>
      <c r="D765" s="2" t="inlineStr">
        <is>
          <t>ALS-1195</t>
        </is>
      </c>
      <c r="E765" s="3" t="n">
        <v>4</v>
      </c>
      <c r="F765" s="4" t="n">
        <v>118</v>
      </c>
      <c r="G765" s="4">
        <f>IF($E765="","",$E765*$F765)</f>
        <v/>
      </c>
      <c r="H765" s="4">
        <f>IF($B765="","",$E765*VLOOKUP($B765,'Ürünler'!$A$2:$H$51,8,0))</f>
        <v/>
      </c>
      <c r="I765" s="2" t="inlineStr">
        <is>
          <t>Ege Tekstil A.Ş.</t>
        </is>
      </c>
    </row>
    <row r="766">
      <c r="A766" s="11" t="n">
        <v>46145</v>
      </c>
      <c r="B766" s="2" t="inlineStr">
        <is>
          <t>SKU-017</t>
        </is>
      </c>
      <c r="C766" s="6" t="inlineStr">
        <is>
          <t>Giriş</t>
        </is>
      </c>
      <c r="D766" s="2" t="inlineStr">
        <is>
          <t>ALS-1641</t>
        </is>
      </c>
      <c r="E766" s="3" t="n">
        <v>7</v>
      </c>
      <c r="F766" s="4" t="n">
        <v>1150</v>
      </c>
      <c r="G766" s="4">
        <f>IF($E766="","",$E766*$F766)</f>
        <v/>
      </c>
      <c r="H766" s="4">
        <f>IF($B766="","",$E766*VLOOKUP($B766,'Ürünler'!$A$2:$H$51,8,0))</f>
        <v/>
      </c>
      <c r="I766" s="2" t="inlineStr">
        <is>
          <t>Bursa Konfeksiyon</t>
        </is>
      </c>
    </row>
    <row r="767">
      <c r="A767" s="11" t="n">
        <v>46145</v>
      </c>
      <c r="B767" s="2" t="inlineStr">
        <is>
          <t>SKU-021</t>
        </is>
      </c>
      <c r="C767" s="6" t="inlineStr">
        <is>
          <t>Giriş</t>
        </is>
      </c>
      <c r="D767" s="2" t="inlineStr">
        <is>
          <t>ALS-6922</t>
        </is>
      </c>
      <c r="E767" s="3" t="n">
        <v>6</v>
      </c>
      <c r="F767" s="4" t="n">
        <v>165</v>
      </c>
      <c r="G767" s="4">
        <f>IF($E767="","",$E767*$F767)</f>
        <v/>
      </c>
      <c r="H767" s="4">
        <f>IF($B767="","",$E767*VLOOKUP($B767,'Ürünler'!$A$2:$H$51,8,0))</f>
        <v/>
      </c>
      <c r="I767" s="2" t="inlineStr">
        <is>
          <t>Denizli Ev Tekstil</t>
        </is>
      </c>
    </row>
    <row r="768">
      <c r="A768" s="11" t="n">
        <v>46145</v>
      </c>
      <c r="B768" s="2" t="inlineStr">
        <is>
          <t>SKU-028</t>
        </is>
      </c>
      <c r="C768" s="6" t="inlineStr">
        <is>
          <t>Giriş</t>
        </is>
      </c>
      <c r="D768" s="2" t="inlineStr">
        <is>
          <t>ALS-4214</t>
        </is>
      </c>
      <c r="E768" s="3" t="n">
        <v>3</v>
      </c>
      <c r="F768" s="4" t="n">
        <v>1240</v>
      </c>
      <c r="G768" s="4">
        <f>IF($E768="","",$E768*$F768)</f>
        <v/>
      </c>
      <c r="H768" s="4">
        <f>IF($B768="","",$E768*VLOOKUP($B768,'Ürünler'!$A$2:$H$51,8,0))</f>
        <v/>
      </c>
      <c r="I768" s="2" t="inlineStr">
        <is>
          <t>Anadolu Deri Ltd.</t>
        </is>
      </c>
    </row>
    <row r="769">
      <c r="A769" s="11" t="n">
        <v>46146</v>
      </c>
      <c r="B769" s="2" t="inlineStr">
        <is>
          <t>SKU-002</t>
        </is>
      </c>
      <c r="C769" s="6" t="inlineStr">
        <is>
          <t>Giriş</t>
        </is>
      </c>
      <c r="D769" s="2" t="inlineStr">
        <is>
          <t>ALS-5562</t>
        </is>
      </c>
      <c r="E769" s="3" t="n">
        <v>3</v>
      </c>
      <c r="F769" s="4" t="n">
        <v>85.5</v>
      </c>
      <c r="G769" s="4">
        <f>IF($E769="","",$E769*$F769)</f>
        <v/>
      </c>
      <c r="H769" s="4">
        <f>IF($B769="","",$E769*VLOOKUP($B769,'Ürünler'!$A$2:$H$51,8,0))</f>
        <v/>
      </c>
      <c r="I769" s="2" t="inlineStr">
        <is>
          <t>İthalat Merkezi</t>
        </is>
      </c>
    </row>
    <row r="770">
      <c r="A770" s="11" t="n">
        <v>46146</v>
      </c>
      <c r="B770" s="2" t="inlineStr">
        <is>
          <t>SKU-014</t>
        </is>
      </c>
      <c r="C770" s="6" t="inlineStr">
        <is>
          <t>Giriş</t>
        </is>
      </c>
      <c r="D770" s="2" t="inlineStr">
        <is>
          <t>ALS-1710</t>
        </is>
      </c>
      <c r="E770" s="3" t="n">
        <v>2</v>
      </c>
      <c r="F770" s="4" t="n">
        <v>540</v>
      </c>
      <c r="G770" s="4">
        <f>IF($E770="","",$E770*$F770)</f>
        <v/>
      </c>
      <c r="H770" s="4">
        <f>IF($B770="","",$E770*VLOOKUP($B770,'Ürünler'!$A$2:$H$51,8,0))</f>
        <v/>
      </c>
      <c r="I770" s="2" t="inlineStr">
        <is>
          <t>Denizli Ev Tekstil</t>
        </is>
      </c>
    </row>
    <row r="771">
      <c r="A771" s="11" t="n">
        <v>46146</v>
      </c>
      <c r="B771" s="2" t="inlineStr">
        <is>
          <t>SKU-032</t>
        </is>
      </c>
      <c r="C771" s="6" t="inlineStr">
        <is>
          <t>Giriş</t>
        </is>
      </c>
      <c r="D771" s="2" t="inlineStr">
        <is>
          <t>ALS-9454</t>
        </is>
      </c>
      <c r="E771" s="3" t="n">
        <v>3</v>
      </c>
      <c r="F771" s="4" t="n">
        <v>178</v>
      </c>
      <c r="G771" s="4">
        <f>IF($E771="","",$E771*$F771)</f>
        <v/>
      </c>
      <c r="H771" s="4">
        <f>IF($B771="","",$E771*VLOOKUP($B771,'Ürünler'!$A$2:$H$51,8,0))</f>
        <v/>
      </c>
      <c r="I771" s="2" t="inlineStr">
        <is>
          <t>Bursa Konfeksiyon</t>
        </is>
      </c>
    </row>
    <row r="772">
      <c r="A772" s="11" t="n">
        <v>46146</v>
      </c>
      <c r="B772" s="2" t="inlineStr">
        <is>
          <t>SKU-034</t>
        </is>
      </c>
      <c r="C772" s="6" t="inlineStr">
        <is>
          <t>Giriş</t>
        </is>
      </c>
      <c r="D772" s="2" t="inlineStr">
        <is>
          <t>ALS-3161</t>
        </is>
      </c>
      <c r="E772" s="3" t="n">
        <v>6</v>
      </c>
      <c r="F772" s="4" t="n">
        <v>96</v>
      </c>
      <c r="G772" s="4">
        <f>IF($E772="","",$E772*$F772)</f>
        <v/>
      </c>
      <c r="H772" s="4">
        <f>IF($B772="","",$E772*VLOOKUP($B772,'Ürünler'!$A$2:$H$51,8,0))</f>
        <v/>
      </c>
      <c r="I772" s="2" t="inlineStr">
        <is>
          <t>Anadolu Deri Ltd.</t>
        </is>
      </c>
    </row>
    <row r="773">
      <c r="A773" s="11" t="n">
        <v>46147</v>
      </c>
      <c r="B773" s="2" t="inlineStr">
        <is>
          <t>SKU-016</t>
        </is>
      </c>
      <c r="C773" s="6" t="inlineStr">
        <is>
          <t>Giriş</t>
        </is>
      </c>
      <c r="D773" s="2" t="inlineStr">
        <is>
          <t>ALS-2887</t>
        </is>
      </c>
      <c r="E773" s="3" t="n">
        <v>5</v>
      </c>
      <c r="F773" s="4" t="n">
        <v>540</v>
      </c>
      <c r="G773" s="4">
        <f>IF($E773="","",$E773*$F773)</f>
        <v/>
      </c>
      <c r="H773" s="4">
        <f>IF($B773="","",$E773*VLOOKUP($B773,'Ürünler'!$A$2:$H$51,8,0))</f>
        <v/>
      </c>
      <c r="I773" s="2" t="inlineStr">
        <is>
          <t>İthalat Merkezi</t>
        </is>
      </c>
    </row>
    <row r="774">
      <c r="A774" s="11" t="n">
        <v>46147</v>
      </c>
      <c r="B774" s="2" t="inlineStr">
        <is>
          <t>SKU-045</t>
        </is>
      </c>
      <c r="C774" s="6" t="inlineStr">
        <is>
          <t>Giriş</t>
        </is>
      </c>
      <c r="D774" s="2" t="inlineStr">
        <is>
          <t>ALS-8469</t>
        </is>
      </c>
      <c r="E774" s="3" t="n">
        <v>2</v>
      </c>
      <c r="F774" s="4" t="n">
        <v>62</v>
      </c>
      <c r="G774" s="4">
        <f>IF($E774="","",$E774*$F774)</f>
        <v/>
      </c>
      <c r="H774" s="4">
        <f>IF($B774="","",$E774*VLOOKUP($B774,'Ürünler'!$A$2:$H$51,8,0))</f>
        <v/>
      </c>
      <c r="I774" s="2" t="inlineStr">
        <is>
          <t>Denizli Ev Tekstil</t>
        </is>
      </c>
    </row>
    <row r="775">
      <c r="A775" s="11" t="n">
        <v>46147</v>
      </c>
      <c r="B775" s="2" t="inlineStr">
        <is>
          <t>SKU-049</t>
        </is>
      </c>
      <c r="C775" s="6" t="inlineStr">
        <is>
          <t>Giriş</t>
        </is>
      </c>
      <c r="D775" s="2" t="inlineStr">
        <is>
          <t>ALS-1769</t>
        </is>
      </c>
      <c r="E775" s="3" t="n">
        <v>3</v>
      </c>
      <c r="F775" s="4" t="n">
        <v>265</v>
      </c>
      <c r="G775" s="4">
        <f>IF($E775="","",$E775*$F775)</f>
        <v/>
      </c>
      <c r="H775" s="4">
        <f>IF($B775="","",$E775*VLOOKUP($B775,'Ürünler'!$A$2:$H$51,8,0))</f>
        <v/>
      </c>
      <c r="I775" s="2" t="inlineStr">
        <is>
          <t>İthalat Merkezi</t>
        </is>
      </c>
    </row>
    <row r="776">
      <c r="A776" s="11" t="n">
        <v>46147</v>
      </c>
      <c r="B776" s="2" t="inlineStr">
        <is>
          <t>SKU-050</t>
        </is>
      </c>
      <c r="C776" s="6" t="inlineStr">
        <is>
          <t>Giriş</t>
        </is>
      </c>
      <c r="D776" s="2" t="inlineStr">
        <is>
          <t>ALS-1404</t>
        </is>
      </c>
      <c r="E776" s="3" t="n">
        <v>3</v>
      </c>
      <c r="F776" s="4" t="n">
        <v>34</v>
      </c>
      <c r="G776" s="4">
        <f>IF($E776="","",$E776*$F776)</f>
        <v/>
      </c>
      <c r="H776" s="4">
        <f>IF($B776="","",$E776*VLOOKUP($B776,'Ürünler'!$A$2:$H$51,8,0))</f>
        <v/>
      </c>
      <c r="I776" s="2" t="inlineStr">
        <is>
          <t>Denizli Ev Tekstil</t>
        </is>
      </c>
    </row>
    <row r="777">
      <c r="A777" s="11" t="n">
        <v>46148</v>
      </c>
      <c r="B777" s="2" t="inlineStr">
        <is>
          <t>SKU-004</t>
        </is>
      </c>
      <c r="C777" s="6" t="inlineStr">
        <is>
          <t>Giriş</t>
        </is>
      </c>
      <c r="D777" s="2" t="inlineStr">
        <is>
          <t>ALS-3426</t>
        </is>
      </c>
      <c r="E777" s="3" t="n">
        <v>1</v>
      </c>
      <c r="F777" s="4" t="n">
        <v>132</v>
      </c>
      <c r="G777" s="4">
        <f>IF($E777="","",$E777*$F777)</f>
        <v/>
      </c>
      <c r="H777" s="4">
        <f>IF($B777="","",$E777*VLOOKUP($B777,'Ürünler'!$A$2:$H$51,8,0))</f>
        <v/>
      </c>
      <c r="I777" s="2" t="inlineStr">
        <is>
          <t>İthalat Merkezi</t>
        </is>
      </c>
    </row>
    <row r="778">
      <c r="A778" s="11" t="n">
        <v>46148</v>
      </c>
      <c r="B778" s="2" t="inlineStr">
        <is>
          <t>SKU-019</t>
        </is>
      </c>
      <c r="C778" s="6" t="inlineStr">
        <is>
          <t>Giriş</t>
        </is>
      </c>
      <c r="D778" s="2" t="inlineStr">
        <is>
          <t>ALS-4941</t>
        </is>
      </c>
      <c r="E778" s="3" t="n">
        <v>4</v>
      </c>
      <c r="F778" s="4" t="n">
        <v>42</v>
      </c>
      <c r="G778" s="4">
        <f>IF($E778="","",$E778*$F778)</f>
        <v/>
      </c>
      <c r="H778" s="4">
        <f>IF($B778="","",$E778*VLOOKUP($B778,'Ürünler'!$A$2:$H$51,8,0))</f>
        <v/>
      </c>
      <c r="I778" s="2" t="inlineStr">
        <is>
          <t>Denizli Ev Tekstil</t>
        </is>
      </c>
    </row>
    <row r="779">
      <c r="A779" s="11" t="n">
        <v>46148</v>
      </c>
      <c r="B779" s="2" t="inlineStr">
        <is>
          <t>SKU-030</t>
        </is>
      </c>
      <c r="C779" s="6" t="inlineStr">
        <is>
          <t>Giriş</t>
        </is>
      </c>
      <c r="D779" s="2" t="inlineStr">
        <is>
          <t>ALS-2745</t>
        </is>
      </c>
      <c r="E779" s="3" t="n">
        <v>4</v>
      </c>
      <c r="F779" s="4" t="n">
        <v>218</v>
      </c>
      <c r="G779" s="4">
        <f>IF($E779="","",$E779*$F779)</f>
        <v/>
      </c>
      <c r="H779" s="4">
        <f>IF($B779="","",$E779*VLOOKUP($B779,'Ürünler'!$A$2:$H$51,8,0))</f>
        <v/>
      </c>
      <c r="I779" s="2" t="inlineStr">
        <is>
          <t>Ege Tekstil A.Ş.</t>
        </is>
      </c>
    </row>
    <row r="780">
      <c r="A780" s="11" t="n">
        <v>46148</v>
      </c>
      <c r="B780" s="2" t="inlineStr">
        <is>
          <t>SKU-031</t>
        </is>
      </c>
      <c r="C780" s="6" t="inlineStr">
        <is>
          <t>Giriş</t>
        </is>
      </c>
      <c r="D780" s="2" t="inlineStr">
        <is>
          <t>ALS-2865</t>
        </is>
      </c>
      <c r="E780" s="3" t="n">
        <v>5</v>
      </c>
      <c r="F780" s="4" t="n">
        <v>178</v>
      </c>
      <c r="G780" s="4">
        <f>IF($E780="","",$E780*$F780)</f>
        <v/>
      </c>
      <c r="H780" s="4">
        <f>IF($B780="","",$E780*VLOOKUP($B780,'Ürünler'!$A$2:$H$51,8,0))</f>
        <v/>
      </c>
      <c r="I780" s="2" t="inlineStr">
        <is>
          <t>Denizli Ev Tekstil</t>
        </is>
      </c>
    </row>
    <row r="781">
      <c r="A781" s="11" t="n">
        <v>46148</v>
      </c>
      <c r="B781" s="2" t="inlineStr">
        <is>
          <t>SKU-036</t>
        </is>
      </c>
      <c r="C781" s="6" t="inlineStr">
        <is>
          <t>Giriş</t>
        </is>
      </c>
      <c r="D781" s="2" t="inlineStr">
        <is>
          <t>ALS-3079</t>
        </is>
      </c>
      <c r="E781" s="3" t="n">
        <v>4</v>
      </c>
      <c r="F781" s="4" t="n">
        <v>155</v>
      </c>
      <c r="G781" s="4">
        <f>IF($E781="","",$E781*$F781)</f>
        <v/>
      </c>
      <c r="H781" s="4">
        <f>IF($B781="","",$E781*VLOOKUP($B781,'Ürünler'!$A$2:$H$51,8,0))</f>
        <v/>
      </c>
      <c r="I781" s="2" t="inlineStr">
        <is>
          <t>Anadolu Deri Ltd.</t>
        </is>
      </c>
    </row>
    <row r="782">
      <c r="A782" s="11" t="n">
        <v>46148</v>
      </c>
      <c r="B782" s="2" t="inlineStr">
        <is>
          <t>SKU-040</t>
        </is>
      </c>
      <c r="C782" s="6" t="inlineStr">
        <is>
          <t>Giriş</t>
        </is>
      </c>
      <c r="D782" s="2" t="inlineStr">
        <is>
          <t>ALS-8317</t>
        </is>
      </c>
      <c r="E782" s="3" t="n">
        <v>4</v>
      </c>
      <c r="F782" s="4" t="n">
        <v>545</v>
      </c>
      <c r="G782" s="4">
        <f>IF($E782="","",$E782*$F782)</f>
        <v/>
      </c>
      <c r="H782" s="4">
        <f>IF($B782="","",$E782*VLOOKUP($B782,'Ürünler'!$A$2:$H$51,8,0))</f>
        <v/>
      </c>
      <c r="I782" s="2" t="inlineStr">
        <is>
          <t>Ege Tekstil A.Ş.</t>
        </is>
      </c>
    </row>
    <row r="783">
      <c r="A783" s="11" t="n">
        <v>46148</v>
      </c>
      <c r="B783" s="2" t="inlineStr">
        <is>
          <t>SKU-044</t>
        </is>
      </c>
      <c r="C783" s="6" t="inlineStr">
        <is>
          <t>Giriş</t>
        </is>
      </c>
      <c r="D783" s="2" t="inlineStr">
        <is>
          <t>ALS-2463</t>
        </is>
      </c>
      <c r="E783" s="3" t="n">
        <v>1</v>
      </c>
      <c r="F783" s="4" t="n">
        <v>268</v>
      </c>
      <c r="G783" s="4">
        <f>IF($E783="","",$E783*$F783)</f>
        <v/>
      </c>
      <c r="H783" s="4">
        <f>IF($B783="","",$E783*VLOOKUP($B783,'Ürünler'!$A$2:$H$51,8,0))</f>
        <v/>
      </c>
      <c r="I783" s="2" t="inlineStr">
        <is>
          <t>Bursa Konfeksiyon</t>
        </is>
      </c>
    </row>
    <row r="784">
      <c r="A784" s="11" t="n">
        <v>46149</v>
      </c>
      <c r="B784" s="2" t="inlineStr">
        <is>
          <t>SKU-022</t>
        </is>
      </c>
      <c r="C784" s="6" t="inlineStr">
        <is>
          <t>Giriş</t>
        </is>
      </c>
      <c r="D784" s="2" t="inlineStr">
        <is>
          <t>ALS-5873</t>
        </is>
      </c>
      <c r="E784" s="3" t="n">
        <v>5</v>
      </c>
      <c r="F784" s="4" t="n">
        <v>58</v>
      </c>
      <c r="G784" s="4">
        <f>IF($E784="","",$E784*$F784)</f>
        <v/>
      </c>
      <c r="H784" s="4">
        <f>IF($B784="","",$E784*VLOOKUP($B784,'Ürünler'!$A$2:$H$51,8,0))</f>
        <v/>
      </c>
      <c r="I784" s="2" t="inlineStr">
        <is>
          <t>İthalat Merkezi</t>
        </is>
      </c>
    </row>
    <row r="785">
      <c r="A785" s="11" t="n">
        <v>46149</v>
      </c>
      <c r="B785" s="2" t="inlineStr">
        <is>
          <t>SKU-026</t>
        </is>
      </c>
      <c r="C785" s="6" t="inlineStr">
        <is>
          <t>Giriş</t>
        </is>
      </c>
      <c r="D785" s="2" t="inlineStr">
        <is>
          <t>ALS-7135</t>
        </is>
      </c>
      <c r="E785" s="3" t="n">
        <v>3</v>
      </c>
      <c r="F785" s="4" t="n">
        <v>295</v>
      </c>
      <c r="G785" s="4">
        <f>IF($E785="","",$E785*$F785)</f>
        <v/>
      </c>
      <c r="H785" s="4">
        <f>IF($B785="","",$E785*VLOOKUP($B785,'Ürünler'!$A$2:$H$51,8,0))</f>
        <v/>
      </c>
      <c r="I785" s="2" t="inlineStr">
        <is>
          <t>İthalat Merkezi</t>
        </is>
      </c>
    </row>
    <row r="786">
      <c r="A786" s="11" t="n">
        <v>46149</v>
      </c>
      <c r="B786" s="2" t="inlineStr">
        <is>
          <t>SKU-027</t>
        </is>
      </c>
      <c r="C786" s="6" t="inlineStr">
        <is>
          <t>Giriş</t>
        </is>
      </c>
      <c r="D786" s="2" t="inlineStr">
        <is>
          <t>ALS-7688</t>
        </is>
      </c>
      <c r="E786" s="3" t="n">
        <v>2</v>
      </c>
      <c r="F786" s="4" t="n">
        <v>620</v>
      </c>
      <c r="G786" s="4">
        <f>IF($E786="","",$E786*$F786)</f>
        <v/>
      </c>
      <c r="H786" s="4">
        <f>IF($B786="","",$E786*VLOOKUP($B786,'Ürünler'!$A$2:$H$51,8,0))</f>
        <v/>
      </c>
      <c r="I786" s="2" t="inlineStr">
        <is>
          <t>Bursa Konfeksiyon</t>
        </is>
      </c>
    </row>
    <row r="787">
      <c r="A787" s="11" t="n">
        <v>46149</v>
      </c>
      <c r="B787" s="2" t="inlineStr">
        <is>
          <t>SKU-033</t>
        </is>
      </c>
      <c r="C787" s="6" t="inlineStr">
        <is>
          <t>Giriş</t>
        </is>
      </c>
      <c r="D787" s="2" t="inlineStr">
        <is>
          <t>ALS-2677</t>
        </is>
      </c>
      <c r="E787" s="3" t="n">
        <v>22</v>
      </c>
      <c r="F787" s="4" t="n">
        <v>1680</v>
      </c>
      <c r="G787" s="4">
        <f>IF($E787="","",$E787*$F787)</f>
        <v/>
      </c>
      <c r="H787" s="4">
        <f>IF($B787="","",$E787*VLOOKUP($B787,'Ürünler'!$A$2:$H$51,8,0))</f>
        <v/>
      </c>
      <c r="I787" s="2" t="inlineStr">
        <is>
          <t>Bursa Konfeksiyon</t>
        </is>
      </c>
    </row>
    <row r="788">
      <c r="A788" s="11" t="n">
        <v>46149</v>
      </c>
      <c r="B788" s="2" t="inlineStr">
        <is>
          <t>SKU-039</t>
        </is>
      </c>
      <c r="C788" s="6" t="inlineStr">
        <is>
          <t>Giriş</t>
        </is>
      </c>
      <c r="D788" s="2" t="inlineStr">
        <is>
          <t>ALS-6813</t>
        </is>
      </c>
      <c r="E788" s="3" t="n">
        <v>6</v>
      </c>
      <c r="F788" s="4" t="n">
        <v>38</v>
      </c>
      <c r="G788" s="4">
        <f>IF($E788="","",$E788*$F788)</f>
        <v/>
      </c>
      <c r="H788" s="4">
        <f>IF($B788="","",$E788*VLOOKUP($B788,'Ürünler'!$A$2:$H$51,8,0))</f>
        <v/>
      </c>
      <c r="I788" s="2" t="inlineStr">
        <is>
          <t>Bursa Konfeksiyon</t>
        </is>
      </c>
    </row>
    <row r="789">
      <c r="A789" s="11" t="n">
        <v>46149</v>
      </c>
      <c r="B789" s="2" t="inlineStr">
        <is>
          <t>SKU-041</t>
        </is>
      </c>
      <c r="C789" s="6" t="inlineStr">
        <is>
          <t>Giriş</t>
        </is>
      </c>
      <c r="D789" s="2" t="inlineStr">
        <is>
          <t>ALS-8715</t>
        </is>
      </c>
      <c r="E789" s="3" t="n">
        <v>4</v>
      </c>
      <c r="F789" s="4" t="n">
        <v>78</v>
      </c>
      <c r="G789" s="4">
        <f>IF($E789="","",$E789*$F789)</f>
        <v/>
      </c>
      <c r="H789" s="4">
        <f>IF($B789="","",$E789*VLOOKUP($B789,'Ürünler'!$A$2:$H$51,8,0))</f>
        <v/>
      </c>
      <c r="I789" s="2" t="inlineStr">
        <is>
          <t>İthalat Merkezi</t>
        </is>
      </c>
    </row>
    <row r="790">
      <c r="A790" s="11" t="n">
        <v>46149</v>
      </c>
      <c r="B790" s="2" t="inlineStr">
        <is>
          <t>SKU-047</t>
        </is>
      </c>
      <c r="C790" s="6" t="inlineStr">
        <is>
          <t>Giriş</t>
        </is>
      </c>
      <c r="D790" s="2" t="inlineStr">
        <is>
          <t>ALS-3435</t>
        </is>
      </c>
      <c r="E790" s="3" t="n">
        <v>4</v>
      </c>
      <c r="F790" s="4" t="n">
        <v>88</v>
      </c>
      <c r="G790" s="4">
        <f>IF($E790="","",$E790*$F790)</f>
        <v/>
      </c>
      <c r="H790" s="4">
        <f>IF($B790="","",$E790*VLOOKUP($B790,'Ürünler'!$A$2:$H$51,8,0))</f>
        <v/>
      </c>
      <c r="I790" s="2" t="inlineStr">
        <is>
          <t>Denizli Ev Tekstil</t>
        </is>
      </c>
    </row>
    <row r="791">
      <c r="A791" s="11" t="n">
        <v>46150</v>
      </c>
      <c r="B791" s="2" t="inlineStr">
        <is>
          <t>SKU-006</t>
        </is>
      </c>
      <c r="C791" s="6" t="inlineStr">
        <is>
          <t>Giriş</t>
        </is>
      </c>
      <c r="D791" s="2" t="inlineStr">
        <is>
          <t>ALS-8373</t>
        </is>
      </c>
      <c r="E791" s="3" t="n">
        <v>7</v>
      </c>
      <c r="F791" s="4" t="n">
        <v>245</v>
      </c>
      <c r="G791" s="4">
        <f>IF($E791="","",$E791*$F791)</f>
        <v/>
      </c>
      <c r="H791" s="4">
        <f>IF($B791="","",$E791*VLOOKUP($B791,'Ürünler'!$A$2:$H$51,8,0))</f>
        <v/>
      </c>
      <c r="I791" s="2" t="inlineStr">
        <is>
          <t>Anadolu Deri Ltd.</t>
        </is>
      </c>
    </row>
    <row r="792">
      <c r="A792" s="11" t="n">
        <v>46150</v>
      </c>
      <c r="B792" s="2" t="inlineStr">
        <is>
          <t>SKU-010</t>
        </is>
      </c>
      <c r="C792" s="6" t="inlineStr">
        <is>
          <t>Giriş</t>
        </is>
      </c>
      <c r="D792" s="2" t="inlineStr">
        <is>
          <t>ALS-2494</t>
        </is>
      </c>
      <c r="E792" s="3" t="n">
        <v>1</v>
      </c>
      <c r="F792" s="4" t="n">
        <v>198</v>
      </c>
      <c r="G792" s="4">
        <f>IF($E792="","",$E792*$F792)</f>
        <v/>
      </c>
      <c r="H792" s="4">
        <f>IF($B792="","",$E792*VLOOKUP($B792,'Ürünler'!$A$2:$H$51,8,0))</f>
        <v/>
      </c>
      <c r="I792" s="2" t="inlineStr">
        <is>
          <t>İthalat Merkezi</t>
        </is>
      </c>
    </row>
    <row r="793">
      <c r="A793" s="11" t="n">
        <v>46150</v>
      </c>
      <c r="B793" s="2" t="inlineStr">
        <is>
          <t>SKU-042</t>
        </is>
      </c>
      <c r="C793" s="6" t="inlineStr">
        <is>
          <t>Giriş</t>
        </is>
      </c>
      <c r="D793" s="2" t="inlineStr">
        <is>
          <t>ALS-8750</t>
        </is>
      </c>
      <c r="E793" s="3" t="n">
        <v>1</v>
      </c>
      <c r="F793" s="4" t="n">
        <v>320</v>
      </c>
      <c r="G793" s="4">
        <f>IF($E793="","",$E793*$F793)</f>
        <v/>
      </c>
      <c r="H793" s="4">
        <f>IF($B793="","",$E793*VLOOKUP($B793,'Ürünler'!$A$2:$H$51,8,0))</f>
        <v/>
      </c>
      <c r="I793" s="2" t="inlineStr">
        <is>
          <t>Ege Tekstil A.Ş.</t>
        </is>
      </c>
    </row>
    <row r="794">
      <c r="A794" s="11" t="n">
        <v>46151</v>
      </c>
      <c r="B794" s="2" t="inlineStr">
        <is>
          <t>SKU-011</t>
        </is>
      </c>
      <c r="C794" s="6" t="inlineStr">
        <is>
          <t>Giriş</t>
        </is>
      </c>
      <c r="D794" s="2" t="inlineStr">
        <is>
          <t>ALS-8935</t>
        </is>
      </c>
      <c r="E794" s="3" t="n">
        <v>2</v>
      </c>
      <c r="F794" s="4" t="n">
        <v>890</v>
      </c>
      <c r="G794" s="4">
        <f>IF($E794="","",$E794*$F794)</f>
        <v/>
      </c>
      <c r="H794" s="4">
        <f>IF($B794="","",$E794*VLOOKUP($B794,'Ürünler'!$A$2:$H$51,8,0))</f>
        <v/>
      </c>
      <c r="I794" s="2" t="inlineStr">
        <is>
          <t>Anadolu Deri Ltd.</t>
        </is>
      </c>
    </row>
    <row r="795">
      <c r="A795" s="11" t="n">
        <v>46151</v>
      </c>
      <c r="B795" s="2" t="inlineStr">
        <is>
          <t>SKU-013</t>
        </is>
      </c>
      <c r="C795" s="6" t="inlineStr">
        <is>
          <t>Giriş</t>
        </is>
      </c>
      <c r="D795" s="2" t="inlineStr">
        <is>
          <t>ALS-3222</t>
        </is>
      </c>
      <c r="E795" s="3" t="n">
        <v>2</v>
      </c>
      <c r="F795" s="4" t="n">
        <v>320</v>
      </c>
      <c r="G795" s="4">
        <f>IF($E795="","",$E795*$F795)</f>
        <v/>
      </c>
      <c r="H795" s="4">
        <f>IF($B795="","",$E795*VLOOKUP($B795,'Ürünler'!$A$2:$H$51,8,0))</f>
        <v/>
      </c>
      <c r="I795" s="2" t="inlineStr">
        <is>
          <t>İthalat Merkezi</t>
        </is>
      </c>
    </row>
    <row r="796">
      <c r="A796" s="11" t="n">
        <v>46151</v>
      </c>
      <c r="B796" s="2" t="inlineStr">
        <is>
          <t>SKU-015</t>
        </is>
      </c>
      <c r="C796" s="6" t="inlineStr">
        <is>
          <t>Giriş</t>
        </is>
      </c>
      <c r="D796" s="2" t="inlineStr">
        <is>
          <t>ALS-1430</t>
        </is>
      </c>
      <c r="E796" s="3" t="n">
        <v>12</v>
      </c>
      <c r="F796" s="4" t="n">
        <v>540</v>
      </c>
      <c r="G796" s="4">
        <f>IF($E796="","",$E796*$F796)</f>
        <v/>
      </c>
      <c r="H796" s="4">
        <f>IF($B796="","",$E796*VLOOKUP($B796,'Ürünler'!$A$2:$H$51,8,0))</f>
        <v/>
      </c>
      <c r="I796" s="2" t="inlineStr">
        <is>
          <t>Denizli Ev Tekstil</t>
        </is>
      </c>
    </row>
    <row r="797">
      <c r="A797" s="11" t="n">
        <v>46151</v>
      </c>
      <c r="B797" s="2" t="inlineStr">
        <is>
          <t>SKU-024</t>
        </is>
      </c>
      <c r="C797" s="6" t="inlineStr">
        <is>
          <t>Giriş</t>
        </is>
      </c>
      <c r="D797" s="2" t="inlineStr">
        <is>
          <t>ALS-6804</t>
        </is>
      </c>
      <c r="E797" s="3" t="n">
        <v>2</v>
      </c>
      <c r="F797" s="4" t="n">
        <v>148</v>
      </c>
      <c r="G797" s="4">
        <f>IF($E797="","",$E797*$F797)</f>
        <v/>
      </c>
      <c r="H797" s="4">
        <f>IF($B797="","",$E797*VLOOKUP($B797,'Ürünler'!$A$2:$H$51,8,0))</f>
        <v/>
      </c>
      <c r="I797" s="2" t="inlineStr">
        <is>
          <t>Anadolu Deri Ltd.</t>
        </is>
      </c>
    </row>
    <row r="798">
      <c r="A798" s="11" t="n">
        <v>46151</v>
      </c>
      <c r="B798" s="2" t="inlineStr">
        <is>
          <t>SKU-046</t>
        </is>
      </c>
      <c r="C798" s="6" t="inlineStr">
        <is>
          <t>Giriş</t>
        </is>
      </c>
      <c r="D798" s="2" t="inlineStr">
        <is>
          <t>ALS-2229</t>
        </is>
      </c>
      <c r="E798" s="3" t="n">
        <v>1</v>
      </c>
      <c r="F798" s="4" t="n">
        <v>210</v>
      </c>
      <c r="G798" s="4">
        <f>IF($E798="","",$E798*$F798)</f>
        <v/>
      </c>
      <c r="H798" s="4">
        <f>IF($B798="","",$E798*VLOOKUP($B798,'Ürünler'!$A$2:$H$51,8,0))</f>
        <v/>
      </c>
      <c r="I798" s="2" t="inlineStr">
        <is>
          <t>Ege Tekstil A.Ş.</t>
        </is>
      </c>
    </row>
    <row r="799">
      <c r="A799" s="11" t="n">
        <v>46152</v>
      </c>
      <c r="B799" s="2" t="inlineStr">
        <is>
          <t>SKU-005</t>
        </is>
      </c>
      <c r="C799" s="6" t="inlineStr">
        <is>
          <t>Giriş</t>
        </is>
      </c>
      <c r="D799" s="2" t="inlineStr">
        <is>
          <t>ALS-6143</t>
        </is>
      </c>
      <c r="E799" s="3" t="n">
        <v>3</v>
      </c>
      <c r="F799" s="4" t="n">
        <v>132</v>
      </c>
      <c r="G799" s="4">
        <f>IF($E799="","",$E799*$F799)</f>
        <v/>
      </c>
      <c r="H799" s="4">
        <f>IF($B799="","",$E799*VLOOKUP($B799,'Ürünler'!$A$2:$H$51,8,0))</f>
        <v/>
      </c>
      <c r="I799" s="2" t="inlineStr">
        <is>
          <t>Ege Tekstil A.Ş.</t>
        </is>
      </c>
    </row>
    <row r="800">
      <c r="A800" s="11" t="n">
        <v>46152</v>
      </c>
      <c r="B800" s="2" t="inlineStr">
        <is>
          <t>SKU-009</t>
        </is>
      </c>
      <c r="C800" s="6" t="inlineStr">
        <is>
          <t>Giriş</t>
        </is>
      </c>
      <c r="D800" s="2" t="inlineStr">
        <is>
          <t>ALS-5978</t>
        </is>
      </c>
      <c r="E800" s="3" t="n">
        <v>3</v>
      </c>
      <c r="F800" s="4" t="n">
        <v>198</v>
      </c>
      <c r="G800" s="4">
        <f>IF($E800="","",$E800*$F800)</f>
        <v/>
      </c>
      <c r="H800" s="4">
        <f>IF($B800="","",$E800*VLOOKUP($B800,'Ürünler'!$A$2:$H$51,8,0))</f>
        <v/>
      </c>
      <c r="I800" s="2" t="inlineStr">
        <is>
          <t>Ege Tekstil A.Ş.</t>
        </is>
      </c>
    </row>
    <row r="801">
      <c r="A801" s="11" t="n">
        <v>46152</v>
      </c>
      <c r="B801" s="2" t="inlineStr">
        <is>
          <t>SKU-012</t>
        </is>
      </c>
      <c r="C801" s="6" t="inlineStr">
        <is>
          <t>Giriş</t>
        </is>
      </c>
      <c r="D801" s="2" t="inlineStr">
        <is>
          <t>ALS-6881</t>
        </is>
      </c>
      <c r="E801" s="3" t="n">
        <v>14</v>
      </c>
      <c r="F801" s="4" t="n">
        <v>920</v>
      </c>
      <c r="G801" s="4">
        <f>IF($E801="","",$E801*$F801)</f>
        <v/>
      </c>
      <c r="H801" s="4">
        <f>IF($B801="","",$E801*VLOOKUP($B801,'Ürünler'!$A$2:$H$51,8,0))</f>
        <v/>
      </c>
      <c r="I801" s="2" t="inlineStr">
        <is>
          <t>Denizli Ev Tekstil</t>
        </is>
      </c>
    </row>
    <row r="802">
      <c r="A802" s="11" t="n">
        <v>46152</v>
      </c>
      <c r="B802" s="2" t="inlineStr">
        <is>
          <t>SKU-018</t>
        </is>
      </c>
      <c r="C802" s="6" t="inlineStr">
        <is>
          <t>Giriş</t>
        </is>
      </c>
      <c r="D802" s="2" t="inlineStr">
        <is>
          <t>ALS-8218</t>
        </is>
      </c>
      <c r="E802" s="3" t="n">
        <v>3</v>
      </c>
      <c r="F802" s="4" t="n">
        <v>68</v>
      </c>
      <c r="G802" s="4">
        <f>IF($E802="","",$E802*$F802)</f>
        <v/>
      </c>
      <c r="H802" s="4">
        <f>IF($B802="","",$E802*VLOOKUP($B802,'Ürünler'!$A$2:$H$51,8,0))</f>
        <v/>
      </c>
      <c r="I802" s="2" t="inlineStr">
        <is>
          <t>İthalat Merkezi</t>
        </is>
      </c>
    </row>
    <row r="803">
      <c r="A803" s="11" t="n">
        <v>46152</v>
      </c>
      <c r="B803" s="2" t="inlineStr">
        <is>
          <t>SKU-020</t>
        </is>
      </c>
      <c r="C803" s="6" t="inlineStr">
        <is>
          <t>Giriş</t>
        </is>
      </c>
      <c r="D803" s="2" t="inlineStr">
        <is>
          <t>ALS-3956</t>
        </is>
      </c>
      <c r="E803" s="3" t="n">
        <v>2</v>
      </c>
      <c r="F803" s="4" t="n">
        <v>165</v>
      </c>
      <c r="G803" s="4">
        <f>IF($E803="","",$E803*$F803)</f>
        <v/>
      </c>
      <c r="H803" s="4">
        <f>IF($B803="","",$E803*VLOOKUP($B803,'Ürünler'!$A$2:$H$51,8,0))</f>
        <v/>
      </c>
      <c r="I803" s="2" t="inlineStr">
        <is>
          <t>Denizli Ev Tekstil</t>
        </is>
      </c>
    </row>
    <row r="804">
      <c r="A804" s="11" t="n">
        <v>46152</v>
      </c>
      <c r="B804" s="2" t="inlineStr">
        <is>
          <t>SKU-043</t>
        </is>
      </c>
      <c r="C804" s="6" t="inlineStr">
        <is>
          <t>Giriş</t>
        </is>
      </c>
      <c r="D804" s="2" t="inlineStr">
        <is>
          <t>ALS-4511</t>
        </is>
      </c>
      <c r="E804" s="3" t="n">
        <v>2</v>
      </c>
      <c r="F804" s="4" t="n">
        <v>195</v>
      </c>
      <c r="G804" s="4">
        <f>IF($E804="","",$E804*$F804)</f>
        <v/>
      </c>
      <c r="H804" s="4">
        <f>IF($B804="","",$E804*VLOOKUP($B804,'Ürünler'!$A$2:$H$51,8,0))</f>
        <v/>
      </c>
      <c r="I804" s="2" t="inlineStr">
        <is>
          <t>Bursa Konfeksiyon</t>
        </is>
      </c>
    </row>
    <row r="805">
      <c r="A805" s="11" t="n">
        <v>46152</v>
      </c>
      <c r="B805" s="2" t="inlineStr">
        <is>
          <t>SKU-048</t>
        </is>
      </c>
      <c r="C805" s="6" t="inlineStr">
        <is>
          <t>Giriş</t>
        </is>
      </c>
      <c r="D805" s="2" t="inlineStr">
        <is>
          <t>ALS-3018</t>
        </is>
      </c>
      <c r="E805" s="3" t="n">
        <v>2</v>
      </c>
      <c r="F805" s="4" t="n">
        <v>235</v>
      </c>
      <c r="G805" s="4">
        <f>IF($E805="","",$E805*$F805)</f>
        <v/>
      </c>
      <c r="H805" s="4">
        <f>IF($B805="","",$E805*VLOOKUP($B805,'Ürünler'!$A$2:$H$51,8,0))</f>
        <v/>
      </c>
      <c r="I805" s="2" t="inlineStr">
        <is>
          <t>İthalat Merkezi</t>
        </is>
      </c>
    </row>
    <row r="806">
      <c r="A806" s="11" t="n">
        <v>46153</v>
      </c>
      <c r="B806" s="2" t="inlineStr">
        <is>
          <t>SKU-016</t>
        </is>
      </c>
      <c r="C806" s="6" t="inlineStr">
        <is>
          <t>Çıkış</t>
        </is>
      </c>
      <c r="D806" s="2" t="inlineStr">
        <is>
          <t>SAT-52568</t>
        </is>
      </c>
      <c r="E806" s="3" t="n">
        <v>3</v>
      </c>
      <c r="F806" s="4" t="n">
        <v>999</v>
      </c>
      <c r="G806" s="4">
        <f>IF($E806="","",$E806*$F806)</f>
        <v/>
      </c>
      <c r="H806" s="4">
        <f>IF($B806="","",$E806*VLOOKUP($B806,'Ürünler'!$A$2:$H$51,8,0))</f>
        <v/>
      </c>
      <c r="I806" s="2" t="inlineStr">
        <is>
          <t>Yılmaz Ticaret</t>
        </is>
      </c>
    </row>
    <row r="807">
      <c r="A807" s="11" t="n">
        <v>46153</v>
      </c>
      <c r="B807" s="2" t="inlineStr">
        <is>
          <t>SKU-030</t>
        </is>
      </c>
      <c r="C807" s="6" t="inlineStr">
        <is>
          <t>Çıkış</t>
        </is>
      </c>
      <c r="D807" s="2" t="inlineStr">
        <is>
          <t>SAT-50405</t>
        </is>
      </c>
      <c r="E807" s="3" t="n">
        <v>2</v>
      </c>
      <c r="F807" s="4" t="n">
        <v>419</v>
      </c>
      <c r="G807" s="4">
        <f>IF($E807="","",$E807*$F807)</f>
        <v/>
      </c>
      <c r="H807" s="4">
        <f>IF($B807="","",$E807*VLOOKUP($B807,'Ürünler'!$A$2:$H$51,8,0))</f>
        <v/>
      </c>
      <c r="I807" s="2" t="inlineStr">
        <is>
          <t>Toptan - Kayseri</t>
        </is>
      </c>
    </row>
    <row r="808">
      <c r="A808" s="11" t="n">
        <v>46154</v>
      </c>
      <c r="B808" s="2" t="inlineStr">
        <is>
          <t>SKU-033</t>
        </is>
      </c>
      <c r="C808" s="6" t="inlineStr">
        <is>
          <t>Çıkış</t>
        </is>
      </c>
      <c r="D808" s="2" t="inlineStr">
        <is>
          <t>SAT-68947</t>
        </is>
      </c>
      <c r="E808" s="3" t="n">
        <v>5</v>
      </c>
      <c r="F808" s="4" t="n">
        <v>3290</v>
      </c>
      <c r="G808" s="4">
        <f>IF($E808="","",$E808*$F808)</f>
        <v/>
      </c>
      <c r="H808" s="4">
        <f>IF($B808="","",$E808*VLOOKUP($B808,'Ürünler'!$A$2:$H$51,8,0))</f>
        <v/>
      </c>
      <c r="I808" s="2" t="inlineStr">
        <is>
          <t>Online Sipariş</t>
        </is>
      </c>
    </row>
    <row r="809">
      <c r="A809" s="11" t="n">
        <v>46155</v>
      </c>
      <c r="B809" s="2" t="inlineStr">
        <is>
          <t>SKU-008</t>
        </is>
      </c>
      <c r="C809" s="6" t="inlineStr">
        <is>
          <t>Çıkış</t>
        </is>
      </c>
      <c r="D809" s="2" t="inlineStr">
        <is>
          <t>SAT-41635</t>
        </is>
      </c>
      <c r="E809" s="3" t="n">
        <v>1</v>
      </c>
      <c r="F809" s="4" t="n">
        <v>479</v>
      </c>
      <c r="G809" s="4">
        <f>IF($E809="","",$E809*$F809)</f>
        <v/>
      </c>
      <c r="H809" s="4">
        <f>IF($B809="","",$E809*VLOOKUP($B809,'Ürünler'!$A$2:$H$51,8,0))</f>
        <v/>
      </c>
      <c r="I809" s="2" t="inlineStr">
        <is>
          <t>Mağaza 2</t>
        </is>
      </c>
    </row>
    <row r="810">
      <c r="A810" s="11" t="n">
        <v>46155</v>
      </c>
      <c r="B810" s="2" t="inlineStr">
        <is>
          <t>SKU-022</t>
        </is>
      </c>
      <c r="C810" s="6" t="inlineStr">
        <is>
          <t>Çıkış</t>
        </is>
      </c>
      <c r="D810" s="2" t="inlineStr">
        <is>
          <t>SAT-17852</t>
        </is>
      </c>
      <c r="E810" s="3" t="n">
        <v>3</v>
      </c>
      <c r="F810" s="4" t="n">
        <v>119</v>
      </c>
      <c r="G810" s="4">
        <f>IF($E810="","",$E810*$F810)</f>
        <v/>
      </c>
      <c r="H810" s="4">
        <f>IF($B810="","",$E810*VLOOKUP($B810,'Ürünler'!$A$2:$H$51,8,0))</f>
        <v/>
      </c>
      <c r="I810" s="2" t="inlineStr">
        <is>
          <t>Yılmaz Ticaret</t>
        </is>
      </c>
    </row>
    <row r="811">
      <c r="A811" s="11" t="n">
        <v>46156</v>
      </c>
      <c r="B811" s="2" t="inlineStr">
        <is>
          <t>SKU-036</t>
        </is>
      </c>
      <c r="C811" s="6" t="inlineStr">
        <is>
          <t>Çıkış</t>
        </is>
      </c>
      <c r="D811" s="2" t="inlineStr">
        <is>
          <t>SAT-13847</t>
        </is>
      </c>
      <c r="E811" s="3" t="n">
        <v>2</v>
      </c>
      <c r="F811" s="4" t="n">
        <v>299</v>
      </c>
      <c r="G811" s="4">
        <f>IF($E811="","",$E811*$F811)</f>
        <v/>
      </c>
      <c r="H811" s="4">
        <f>IF($B811="","",$E811*VLOOKUP($B811,'Ürünler'!$A$2:$H$51,8,0))</f>
        <v/>
      </c>
      <c r="I811" s="2" t="inlineStr">
        <is>
          <t>Online Sipariş</t>
        </is>
      </c>
    </row>
    <row r="812">
      <c r="A812" s="11" t="n">
        <v>46157</v>
      </c>
      <c r="B812" s="2" t="inlineStr">
        <is>
          <t>SKU-004</t>
        </is>
      </c>
      <c r="C812" s="6" t="inlineStr">
        <is>
          <t>Çıkış</t>
        </is>
      </c>
      <c r="D812" s="2" t="inlineStr">
        <is>
          <t>SAT-15482</t>
        </is>
      </c>
      <c r="E812" s="3" t="n">
        <v>1</v>
      </c>
      <c r="F812" s="4" t="n">
        <v>249</v>
      </c>
      <c r="G812" s="4">
        <f>IF($E812="","",$E812*$F812)</f>
        <v/>
      </c>
      <c r="H812" s="4">
        <f>IF($B812="","",$E812*VLOOKUP($B812,'Ürünler'!$A$2:$H$51,8,0))</f>
        <v/>
      </c>
      <c r="I812" s="2" t="inlineStr">
        <is>
          <t>Online Sipariş</t>
        </is>
      </c>
    </row>
    <row r="813">
      <c r="A813" s="11" t="n">
        <v>46158</v>
      </c>
      <c r="B813" s="2" t="inlineStr">
        <is>
          <t>SKU-034</t>
        </is>
      </c>
      <c r="C813" s="6" t="inlineStr">
        <is>
          <t>Çıkış</t>
        </is>
      </c>
      <c r="D813" s="2" t="inlineStr">
        <is>
          <t>SAT-45916</t>
        </is>
      </c>
      <c r="E813" s="3" t="n">
        <v>4</v>
      </c>
      <c r="F813" s="4" t="n">
        <v>199</v>
      </c>
      <c r="G813" s="4">
        <f>IF($E813="","",$E813*$F813)</f>
        <v/>
      </c>
      <c r="H813" s="4">
        <f>IF($B813="","",$E813*VLOOKUP($B813,'Ürünler'!$A$2:$H$51,8,0))</f>
        <v/>
      </c>
      <c r="I813" s="2" t="inlineStr">
        <is>
          <t>Perakende Satış</t>
        </is>
      </c>
    </row>
    <row r="814">
      <c r="A814" s="11" t="n">
        <v>46158</v>
      </c>
      <c r="B814" s="2" t="inlineStr">
        <is>
          <t>SKU-039</t>
        </is>
      </c>
      <c r="C814" s="6" t="inlineStr">
        <is>
          <t>Çıkış</t>
        </is>
      </c>
      <c r="D814" s="2" t="inlineStr">
        <is>
          <t>SAT-41005</t>
        </is>
      </c>
      <c r="E814" s="3" t="n">
        <v>4</v>
      </c>
      <c r="F814" s="4" t="n">
        <v>79</v>
      </c>
      <c r="G814" s="4">
        <f>IF($E814="","",$E814*$F814)</f>
        <v/>
      </c>
      <c r="H814" s="4">
        <f>IF($B814="","",$E814*VLOOKUP($B814,'Ürünler'!$A$2:$H$51,8,0))</f>
        <v/>
      </c>
      <c r="I814" s="2" t="inlineStr">
        <is>
          <t>Toptan - Ankara</t>
        </is>
      </c>
    </row>
    <row r="815">
      <c r="A815" s="11" t="n">
        <v>46158</v>
      </c>
      <c r="B815" s="2" t="inlineStr">
        <is>
          <t>SKU-042</t>
        </is>
      </c>
      <c r="C815" s="6" t="inlineStr">
        <is>
          <t>Çıkış</t>
        </is>
      </c>
      <c r="D815" s="2" t="inlineStr">
        <is>
          <t>SAT-46099</t>
        </is>
      </c>
      <c r="E815" s="3" t="n">
        <v>1</v>
      </c>
      <c r="F815" s="4" t="n">
        <v>619</v>
      </c>
      <c r="G815" s="4">
        <f>IF($E815="","",$E815*$F815)</f>
        <v/>
      </c>
      <c r="H815" s="4">
        <f>IF($B815="","",$E815*VLOOKUP($B815,'Ürünler'!$A$2:$H$51,8,0))</f>
        <v/>
      </c>
      <c r="I815" s="2" t="inlineStr">
        <is>
          <t>Toptan - Kayseri</t>
        </is>
      </c>
    </row>
    <row r="816">
      <c r="A816" s="11" t="n">
        <v>46159</v>
      </c>
      <c r="B816" s="2" t="inlineStr">
        <is>
          <t>SKU-002</t>
        </is>
      </c>
      <c r="C816" s="6" t="inlineStr">
        <is>
          <t>Çıkış</t>
        </is>
      </c>
      <c r="D816" s="2" t="inlineStr">
        <is>
          <t>SAT-80678</t>
        </is>
      </c>
      <c r="E816" s="3" t="n">
        <v>1</v>
      </c>
      <c r="F816" s="4" t="n">
        <v>149</v>
      </c>
      <c r="G816" s="4">
        <f>IF($E816="","",$E816*$F816)</f>
        <v/>
      </c>
      <c r="H816" s="4">
        <f>IF($B816="","",$E816*VLOOKUP($B816,'Ürünler'!$A$2:$H$51,8,0))</f>
        <v/>
      </c>
      <c r="I816" s="2" t="inlineStr">
        <is>
          <t>Yılmaz Ticaret</t>
        </is>
      </c>
    </row>
    <row r="817">
      <c r="A817" s="11" t="n">
        <v>46159</v>
      </c>
      <c r="B817" s="2" t="inlineStr">
        <is>
          <t>SKU-031</t>
        </is>
      </c>
      <c r="C817" s="6" t="inlineStr">
        <is>
          <t>Çıkış</t>
        </is>
      </c>
      <c r="D817" s="2" t="inlineStr">
        <is>
          <t>SAT-87624</t>
        </is>
      </c>
      <c r="E817" s="3" t="n">
        <v>4</v>
      </c>
      <c r="F817" s="4" t="n">
        <v>339</v>
      </c>
      <c r="G817" s="4">
        <f>IF($E817="","",$E817*$F817)</f>
        <v/>
      </c>
      <c r="H817" s="4">
        <f>IF($B817="","",$E817*VLOOKUP($B817,'Ürünler'!$A$2:$H$51,8,0))</f>
        <v/>
      </c>
      <c r="I817" s="2" t="inlineStr">
        <is>
          <t>Toptan - Ankara</t>
        </is>
      </c>
    </row>
    <row r="818">
      <c r="A818" s="11" t="n">
        <v>46160</v>
      </c>
      <c r="B818" s="2" t="inlineStr">
        <is>
          <t>SKU-006</t>
        </is>
      </c>
      <c r="C818" s="6" t="inlineStr">
        <is>
          <t>Çıkış</t>
        </is>
      </c>
      <c r="D818" s="2" t="inlineStr">
        <is>
          <t>SAT-93579</t>
        </is>
      </c>
      <c r="E818" s="3" t="n">
        <v>3</v>
      </c>
      <c r="F818" s="4" t="n">
        <v>449</v>
      </c>
      <c r="G818" s="4">
        <f>IF($E818="","",$E818*$F818)</f>
        <v/>
      </c>
      <c r="H818" s="4">
        <f>IF($B818="","",$E818*VLOOKUP($B818,'Ürünler'!$A$2:$H$51,8,0))</f>
        <v/>
      </c>
      <c r="I818" s="2" t="inlineStr">
        <is>
          <t>Online Sipariş</t>
        </is>
      </c>
    </row>
    <row r="819">
      <c r="A819" s="11" t="n">
        <v>46160</v>
      </c>
      <c r="B819" s="2" t="inlineStr">
        <is>
          <t>SKU-007</t>
        </is>
      </c>
      <c r="C819" s="6" t="inlineStr">
        <is>
          <t>Çıkış</t>
        </is>
      </c>
      <c r="D819" s="2" t="inlineStr">
        <is>
          <t>SAT-36130</t>
        </is>
      </c>
      <c r="E819" s="3" t="n">
        <v>4</v>
      </c>
      <c r="F819" s="4" t="n">
        <v>449</v>
      </c>
      <c r="G819" s="4">
        <f>IF($E819="","",$E819*$F819)</f>
        <v/>
      </c>
      <c r="H819" s="4">
        <f>IF($B819="","",$E819*VLOOKUP($B819,'Ürünler'!$A$2:$H$51,8,0))</f>
        <v/>
      </c>
      <c r="I819" s="2" t="inlineStr">
        <is>
          <t>Perakende Satış</t>
        </is>
      </c>
    </row>
    <row r="820">
      <c r="A820" s="11" t="n">
        <v>46160</v>
      </c>
      <c r="B820" s="2" t="inlineStr">
        <is>
          <t>SKU-009</t>
        </is>
      </c>
      <c r="C820" s="6" t="inlineStr">
        <is>
          <t>Çıkış</t>
        </is>
      </c>
      <c r="D820" s="2" t="inlineStr">
        <is>
          <t>SAT-25525</t>
        </is>
      </c>
      <c r="E820" s="3" t="n">
        <v>2</v>
      </c>
      <c r="F820" s="4" t="n">
        <v>359</v>
      </c>
      <c r="G820" s="4">
        <f>IF($E820="","",$E820*$F820)</f>
        <v/>
      </c>
      <c r="H820" s="4">
        <f>IF($B820="","",$E820*VLOOKUP($B820,'Ürünler'!$A$2:$H$51,8,0))</f>
        <v/>
      </c>
      <c r="I820" s="2" t="inlineStr">
        <is>
          <t>Toptan - Ankara</t>
        </is>
      </c>
    </row>
    <row r="821">
      <c r="A821" s="11" t="n">
        <v>46160</v>
      </c>
      <c r="B821" s="2" t="inlineStr">
        <is>
          <t>SKU-021</t>
        </is>
      </c>
      <c r="C821" s="6" t="inlineStr">
        <is>
          <t>Çıkış</t>
        </is>
      </c>
      <c r="D821" s="2" t="inlineStr">
        <is>
          <t>SAT-25907</t>
        </is>
      </c>
      <c r="E821" s="3" t="n">
        <v>3</v>
      </c>
      <c r="F821" s="4" t="n">
        <v>329</v>
      </c>
      <c r="G821" s="4">
        <f>IF($E821="","",$E821*$F821)</f>
        <v/>
      </c>
      <c r="H821" s="4">
        <f>IF($B821="","",$E821*VLOOKUP($B821,'Ürünler'!$A$2:$H$51,8,0))</f>
        <v/>
      </c>
      <c r="I821" s="2" t="inlineStr">
        <is>
          <t>Yılmaz Ticaret</t>
        </is>
      </c>
    </row>
    <row r="822">
      <c r="A822" s="11" t="n">
        <v>46160</v>
      </c>
      <c r="B822" s="2" t="inlineStr">
        <is>
          <t>SKU-025</t>
        </is>
      </c>
      <c r="C822" s="6" t="inlineStr">
        <is>
          <t>Çıkış</t>
        </is>
      </c>
      <c r="D822" s="2" t="inlineStr">
        <is>
          <t>SAT-10895</t>
        </is>
      </c>
      <c r="E822" s="3" t="n">
        <v>4</v>
      </c>
      <c r="F822" s="4" t="n">
        <v>749</v>
      </c>
      <c r="G822" s="4">
        <f>IF($E822="","",$E822*$F822)</f>
        <v/>
      </c>
      <c r="H822" s="4">
        <f>IF($B822="","",$E822*VLOOKUP($B822,'Ürünler'!$A$2:$H$51,8,0))</f>
        <v/>
      </c>
      <c r="I822" s="2" t="inlineStr">
        <is>
          <t>Online Sipariş</t>
        </is>
      </c>
    </row>
    <row r="823">
      <c r="A823" s="11" t="n">
        <v>46160</v>
      </c>
      <c r="B823" s="2" t="inlineStr">
        <is>
          <t>SKU-028</t>
        </is>
      </c>
      <c r="C823" s="6" t="inlineStr">
        <is>
          <t>Çıkış</t>
        </is>
      </c>
      <c r="D823" s="2" t="inlineStr">
        <is>
          <t>SAT-59786</t>
        </is>
      </c>
      <c r="E823" s="3" t="n">
        <v>2</v>
      </c>
      <c r="F823" s="4" t="n">
        <v>2390</v>
      </c>
      <c r="G823" s="4">
        <f>IF($E823="","",$E823*$F823)</f>
        <v/>
      </c>
      <c r="H823" s="4">
        <f>IF($B823="","",$E823*VLOOKUP($B823,'Ürünler'!$A$2:$H$51,8,0))</f>
        <v/>
      </c>
      <c r="I823" s="2" t="inlineStr">
        <is>
          <t>Toptan - Ankara</t>
        </is>
      </c>
    </row>
    <row r="824">
      <c r="A824" s="11" t="n">
        <v>46160</v>
      </c>
      <c r="B824" s="2" t="inlineStr">
        <is>
          <t>SKU-038</t>
        </is>
      </c>
      <c r="C824" s="6" t="inlineStr">
        <is>
          <t>Çıkış</t>
        </is>
      </c>
      <c r="D824" s="2" t="inlineStr">
        <is>
          <t>SAT-27133</t>
        </is>
      </c>
      <c r="E824" s="3" t="n">
        <v>3</v>
      </c>
      <c r="F824" s="4" t="n">
        <v>229</v>
      </c>
      <c r="G824" s="4">
        <f>IF($E824="","",$E824*$F824)</f>
        <v/>
      </c>
      <c r="H824" s="4">
        <f>IF($B824="","",$E824*VLOOKUP($B824,'Ürünler'!$A$2:$H$51,8,0))</f>
        <v/>
      </c>
      <c r="I824" s="2" t="inlineStr">
        <is>
          <t>Yılmaz Ticaret</t>
        </is>
      </c>
    </row>
    <row r="825">
      <c r="A825" s="11" t="n">
        <v>46161</v>
      </c>
      <c r="B825" s="2" t="inlineStr">
        <is>
          <t>SKU-001</t>
        </is>
      </c>
      <c r="C825" s="6" t="inlineStr">
        <is>
          <t>Çıkış</t>
        </is>
      </c>
      <c r="D825" s="2" t="inlineStr">
        <is>
          <t>SAT-94012</t>
        </is>
      </c>
      <c r="E825" s="3" t="n">
        <v>2</v>
      </c>
      <c r="F825" s="4" t="n">
        <v>149</v>
      </c>
      <c r="G825" s="4">
        <f>IF($E825="","",$E825*$F825)</f>
        <v/>
      </c>
      <c r="H825" s="4">
        <f>IF($B825="","",$E825*VLOOKUP($B825,'Ürünler'!$A$2:$H$51,8,0))</f>
        <v/>
      </c>
      <c r="I825" s="2" t="inlineStr">
        <is>
          <t>Online Sipariş</t>
        </is>
      </c>
    </row>
    <row r="826">
      <c r="A826" s="11" t="n">
        <v>46161</v>
      </c>
      <c r="B826" s="2" t="inlineStr">
        <is>
          <t>SKU-015</t>
        </is>
      </c>
      <c r="C826" s="6" t="inlineStr">
        <is>
          <t>Çıkış</t>
        </is>
      </c>
      <c r="D826" s="2" t="inlineStr">
        <is>
          <t>SAT-13794</t>
        </is>
      </c>
      <c r="E826" s="3" t="n">
        <v>6</v>
      </c>
      <c r="F826" s="4" t="n">
        <v>999</v>
      </c>
      <c r="G826" s="4">
        <f>IF($E826="","",$E826*$F826)</f>
        <v/>
      </c>
      <c r="H826" s="4">
        <f>IF($B826="","",$E826*VLOOKUP($B826,'Ürünler'!$A$2:$H$51,8,0))</f>
        <v/>
      </c>
      <c r="I826" s="2" t="inlineStr">
        <is>
          <t>Yılmaz Ticaret</t>
        </is>
      </c>
    </row>
    <row r="827">
      <c r="A827" s="11" t="n">
        <v>46161</v>
      </c>
      <c r="B827" s="2" t="inlineStr">
        <is>
          <t>SKU-040</t>
        </is>
      </c>
      <c r="C827" s="6" t="inlineStr">
        <is>
          <t>Çıkış</t>
        </is>
      </c>
      <c r="D827" s="2" t="inlineStr">
        <is>
          <t>SAT-37483</t>
        </is>
      </c>
      <c r="E827" s="3" t="n">
        <v>4</v>
      </c>
      <c r="F827" s="4" t="n">
        <v>1049</v>
      </c>
      <c r="G827" s="4">
        <f>IF($E827="","",$E827*$F827)</f>
        <v/>
      </c>
      <c r="H827" s="4">
        <f>IF($B827="","",$E827*VLOOKUP($B827,'Ürünler'!$A$2:$H$51,8,0))</f>
        <v/>
      </c>
      <c r="I827" s="2" t="inlineStr">
        <is>
          <t>Yılmaz Ticaret</t>
        </is>
      </c>
    </row>
    <row r="828">
      <c r="A828" s="11" t="n">
        <v>46161</v>
      </c>
      <c r="B828" s="2" t="inlineStr">
        <is>
          <t>SKU-041</t>
        </is>
      </c>
      <c r="C828" s="6" t="inlineStr">
        <is>
          <t>Çıkış</t>
        </is>
      </c>
      <c r="D828" s="2" t="inlineStr">
        <is>
          <t>SAT-21945</t>
        </is>
      </c>
      <c r="E828" s="3" t="n">
        <v>2</v>
      </c>
      <c r="F828" s="4" t="n">
        <v>159</v>
      </c>
      <c r="G828" s="4">
        <f>IF($E828="","",$E828*$F828)</f>
        <v/>
      </c>
      <c r="H828" s="4">
        <f>IF($B828="","",$E828*VLOOKUP($B828,'Ürünler'!$A$2:$H$51,8,0))</f>
        <v/>
      </c>
      <c r="I828" s="2" t="inlineStr">
        <is>
          <t>Mağaza 2</t>
        </is>
      </c>
    </row>
    <row r="829">
      <c r="A829" s="11" t="n">
        <v>46161</v>
      </c>
      <c r="B829" s="2" t="inlineStr">
        <is>
          <t>SKU-046</t>
        </is>
      </c>
      <c r="C829" s="6" t="inlineStr">
        <is>
          <t>Çıkış</t>
        </is>
      </c>
      <c r="D829" s="2" t="inlineStr">
        <is>
          <t>SAT-94454</t>
        </is>
      </c>
      <c r="E829" s="3" t="n">
        <v>1</v>
      </c>
      <c r="F829" s="4" t="n">
        <v>429</v>
      </c>
      <c r="G829" s="4">
        <f>IF($E829="","",$E829*$F829)</f>
        <v/>
      </c>
      <c r="H829" s="4">
        <f>IF($B829="","",$E829*VLOOKUP($B829,'Ürünler'!$A$2:$H$51,8,0))</f>
        <v/>
      </c>
      <c r="I829" s="2" t="inlineStr">
        <is>
          <t>Yılmaz Ticaret</t>
        </is>
      </c>
    </row>
    <row r="830">
      <c r="A830" s="11" t="n">
        <v>46162</v>
      </c>
      <c r="B830" s="2" t="inlineStr">
        <is>
          <t>SKU-005</t>
        </is>
      </c>
      <c r="C830" s="6" t="inlineStr">
        <is>
          <t>Çıkış</t>
        </is>
      </c>
      <c r="D830" s="2" t="inlineStr">
        <is>
          <t>SAT-76469</t>
        </is>
      </c>
      <c r="E830" s="3" t="n">
        <v>3</v>
      </c>
      <c r="F830" s="4" t="n">
        <v>249</v>
      </c>
      <c r="G830" s="4">
        <f>IF($E830="","",$E830*$F830)</f>
        <v/>
      </c>
      <c r="H830" s="4">
        <f>IF($B830="","",$E830*VLOOKUP($B830,'Ürünler'!$A$2:$H$51,8,0))</f>
        <v/>
      </c>
      <c r="I830" s="2" t="inlineStr">
        <is>
          <t>Online Sipariş</t>
        </is>
      </c>
    </row>
    <row r="831">
      <c r="A831" s="11" t="n">
        <v>46162</v>
      </c>
      <c r="B831" s="2" t="inlineStr">
        <is>
          <t>SKU-012</t>
        </is>
      </c>
      <c r="C831" s="6" t="inlineStr">
        <is>
          <t>Çıkış</t>
        </is>
      </c>
      <c r="D831" s="2" t="inlineStr">
        <is>
          <t>SAT-48696</t>
        </is>
      </c>
      <c r="E831" s="3" t="n">
        <v>9</v>
      </c>
      <c r="F831" s="4" t="n">
        <v>1750</v>
      </c>
      <c r="G831" s="4">
        <f>IF($E831="","",$E831*$F831)</f>
        <v/>
      </c>
      <c r="H831" s="4">
        <f>IF($B831="","",$E831*VLOOKUP($B831,'Ürünler'!$A$2:$H$51,8,0))</f>
        <v/>
      </c>
      <c r="I831" s="2" t="inlineStr">
        <is>
          <t>Perakende Satış</t>
        </is>
      </c>
    </row>
    <row r="832">
      <c r="A832" s="11" t="n">
        <v>46162</v>
      </c>
      <c r="B832" s="2" t="inlineStr">
        <is>
          <t>SKU-014</t>
        </is>
      </c>
      <c r="C832" s="6" t="inlineStr">
        <is>
          <t>Çıkış</t>
        </is>
      </c>
      <c r="D832" s="2" t="inlineStr">
        <is>
          <t>SAT-70036</t>
        </is>
      </c>
      <c r="E832" s="3" t="n">
        <v>1</v>
      </c>
      <c r="F832" s="4" t="n">
        <v>999</v>
      </c>
      <c r="G832" s="4">
        <f>IF($E832="","",$E832*$F832)</f>
        <v/>
      </c>
      <c r="H832" s="4">
        <f>IF($B832="","",$E832*VLOOKUP($B832,'Ürünler'!$A$2:$H$51,8,0))</f>
        <v/>
      </c>
      <c r="I832" s="2" t="inlineStr">
        <is>
          <t>Mağaza 2</t>
        </is>
      </c>
    </row>
    <row r="833">
      <c r="A833" s="11" t="n">
        <v>46162</v>
      </c>
      <c r="B833" s="2" t="inlineStr">
        <is>
          <t>SKU-018</t>
        </is>
      </c>
      <c r="C833" s="6" t="inlineStr">
        <is>
          <t>Çıkış</t>
        </is>
      </c>
      <c r="D833" s="2" t="inlineStr">
        <is>
          <t>SAT-60052</t>
        </is>
      </c>
      <c r="E833" s="3" t="n">
        <v>2</v>
      </c>
      <c r="F833" s="4" t="n">
        <v>139</v>
      </c>
      <c r="G833" s="4">
        <f>IF($E833="","",$E833*$F833)</f>
        <v/>
      </c>
      <c r="H833" s="4">
        <f>IF($B833="","",$E833*VLOOKUP($B833,'Ürünler'!$A$2:$H$51,8,0))</f>
        <v/>
      </c>
      <c r="I833" s="2" t="inlineStr">
        <is>
          <t>Toptan - Ankara</t>
        </is>
      </c>
    </row>
    <row r="834">
      <c r="A834" s="11" t="n">
        <v>46162</v>
      </c>
      <c r="B834" s="2" t="inlineStr">
        <is>
          <t>SKU-020</t>
        </is>
      </c>
      <c r="C834" s="6" t="inlineStr">
        <is>
          <t>Çıkış</t>
        </is>
      </c>
      <c r="D834" s="2" t="inlineStr">
        <is>
          <t>SAT-52101</t>
        </is>
      </c>
      <c r="E834" s="3" t="n">
        <v>1</v>
      </c>
      <c r="F834" s="4" t="n">
        <v>329</v>
      </c>
      <c r="G834" s="4">
        <f>IF($E834="","",$E834*$F834)</f>
        <v/>
      </c>
      <c r="H834" s="4">
        <f>IF($B834="","",$E834*VLOOKUP($B834,'Ürünler'!$A$2:$H$51,8,0))</f>
        <v/>
      </c>
      <c r="I834" s="2" t="inlineStr">
        <is>
          <t>Perakende Satış</t>
        </is>
      </c>
    </row>
    <row r="835">
      <c r="A835" s="11" t="n">
        <v>46162</v>
      </c>
      <c r="B835" s="2" t="inlineStr">
        <is>
          <t>SKU-027</t>
        </is>
      </c>
      <c r="C835" s="6" t="inlineStr">
        <is>
          <t>Çıkış</t>
        </is>
      </c>
      <c r="D835" s="2" t="inlineStr">
        <is>
          <t>SAT-59343</t>
        </is>
      </c>
      <c r="E835" s="3" t="n">
        <v>1</v>
      </c>
      <c r="F835" s="4" t="n">
        <v>1249</v>
      </c>
      <c r="G835" s="4">
        <f>IF($E835="","",$E835*$F835)</f>
        <v/>
      </c>
      <c r="H835" s="4">
        <f>IF($B835="","",$E835*VLOOKUP($B835,'Ürünler'!$A$2:$H$51,8,0))</f>
        <v/>
      </c>
      <c r="I835" s="2" t="inlineStr">
        <is>
          <t>Yılmaz Ticaret</t>
        </is>
      </c>
    </row>
    <row r="836">
      <c r="A836" s="11" t="n">
        <v>46163</v>
      </c>
      <c r="B836" s="2" t="inlineStr">
        <is>
          <t>SKU-011</t>
        </is>
      </c>
      <c r="C836" s="6" t="inlineStr">
        <is>
          <t>Çıkış</t>
        </is>
      </c>
      <c r="D836" s="2" t="inlineStr">
        <is>
          <t>SAT-82340</t>
        </is>
      </c>
      <c r="E836" s="3" t="n">
        <v>1</v>
      </c>
      <c r="F836" s="4" t="n">
        <v>1690</v>
      </c>
      <c r="G836" s="4">
        <f>IF($E836="","",$E836*$F836)</f>
        <v/>
      </c>
      <c r="H836" s="4">
        <f>IF($B836="","",$E836*VLOOKUP($B836,'Ürünler'!$A$2:$H$51,8,0))</f>
        <v/>
      </c>
      <c r="I836" s="2" t="inlineStr">
        <is>
          <t>Toptan - Ankara</t>
        </is>
      </c>
    </row>
    <row r="837">
      <c r="A837" s="11" t="n">
        <v>46163</v>
      </c>
      <c r="B837" s="2" t="inlineStr">
        <is>
          <t>SKU-023</t>
        </is>
      </c>
      <c r="C837" s="6" t="inlineStr">
        <is>
          <t>Çıkış</t>
        </is>
      </c>
      <c r="D837" s="2" t="inlineStr">
        <is>
          <t>SAT-83116</t>
        </is>
      </c>
      <c r="E837" s="3" t="n">
        <v>2</v>
      </c>
      <c r="F837" s="4" t="n">
        <v>149</v>
      </c>
      <c r="G837" s="4">
        <f>IF($E837="","",$E837*$F837)</f>
        <v/>
      </c>
      <c r="H837" s="4">
        <f>IF($B837="","",$E837*VLOOKUP($B837,'Ürünler'!$A$2:$H$51,8,0))</f>
        <v/>
      </c>
      <c r="I837" s="2" t="inlineStr">
        <is>
          <t>Online Sipariş</t>
        </is>
      </c>
    </row>
    <row r="838">
      <c r="A838" s="11" t="n">
        <v>46164</v>
      </c>
      <c r="B838" s="2" t="inlineStr">
        <is>
          <t>SKU-010</t>
        </is>
      </c>
      <c r="C838" s="6" t="inlineStr">
        <is>
          <t>Çıkış</t>
        </is>
      </c>
      <c r="D838" s="2" t="inlineStr">
        <is>
          <t>SAT-63523</t>
        </is>
      </c>
      <c r="E838" s="3" t="n">
        <v>1</v>
      </c>
      <c r="F838" s="4" t="n">
        <v>359</v>
      </c>
      <c r="G838" s="4">
        <f>IF($E838="","",$E838*$F838)</f>
        <v/>
      </c>
      <c r="H838" s="4">
        <f>IF($B838="","",$E838*VLOOKUP($B838,'Ürünler'!$A$2:$H$51,8,0))</f>
        <v/>
      </c>
      <c r="I838" s="2" t="inlineStr">
        <is>
          <t>Online Sipariş</t>
        </is>
      </c>
    </row>
    <row r="839">
      <c r="A839" s="11" t="n">
        <v>46164</v>
      </c>
      <c r="B839" s="2" t="inlineStr">
        <is>
          <t>SKU-033</t>
        </is>
      </c>
      <c r="C839" s="6" t="inlineStr">
        <is>
          <t>Çıkış</t>
        </is>
      </c>
      <c r="D839" s="2" t="inlineStr">
        <is>
          <t>SAT-21401</t>
        </is>
      </c>
      <c r="E839" s="3" t="n">
        <v>14</v>
      </c>
      <c r="F839" s="4" t="n">
        <v>3290</v>
      </c>
      <c r="G839" s="4">
        <f>IF($E839="","",$E839*$F839)</f>
        <v/>
      </c>
      <c r="H839" s="4">
        <f>IF($B839="","",$E839*VLOOKUP($B839,'Ürünler'!$A$2:$H$51,8,0))</f>
        <v/>
      </c>
      <c r="I839" s="2" t="inlineStr">
        <is>
          <t>Toptan - Kayseri</t>
        </is>
      </c>
    </row>
    <row r="840">
      <c r="A840" s="11" t="n">
        <v>46164</v>
      </c>
      <c r="B840" s="2" t="inlineStr">
        <is>
          <t>SKU-044</t>
        </is>
      </c>
      <c r="C840" s="6" t="inlineStr">
        <is>
          <t>Çıkış</t>
        </is>
      </c>
      <c r="D840" s="2" t="inlineStr">
        <is>
          <t>SAT-39272</t>
        </is>
      </c>
      <c r="E840" s="3" t="n">
        <v>1</v>
      </c>
      <c r="F840" s="4" t="n">
        <v>519</v>
      </c>
      <c r="G840" s="4">
        <f>IF($E840="","",$E840*$F840)</f>
        <v/>
      </c>
      <c r="H840" s="4">
        <f>IF($B840="","",$E840*VLOOKUP($B840,'Ürünler'!$A$2:$H$51,8,0))</f>
        <v/>
      </c>
      <c r="I840" s="2" t="inlineStr">
        <is>
          <t>Mağaza 2</t>
        </is>
      </c>
    </row>
    <row r="841">
      <c r="A841" s="11" t="n">
        <v>46164</v>
      </c>
      <c r="B841" s="2" t="inlineStr">
        <is>
          <t>SKU-050</t>
        </is>
      </c>
      <c r="C841" s="6" t="inlineStr">
        <is>
          <t>Çıkış</t>
        </is>
      </c>
      <c r="D841" s="2" t="inlineStr">
        <is>
          <t>SAT-77411</t>
        </is>
      </c>
      <c r="E841" s="3" t="n">
        <v>3</v>
      </c>
      <c r="F841" s="4" t="n">
        <v>79</v>
      </c>
      <c r="G841" s="4">
        <f>IF($E841="","",$E841*$F841)</f>
        <v/>
      </c>
      <c r="H841" s="4">
        <f>IF($B841="","",$E841*VLOOKUP($B841,'Ürünler'!$A$2:$H$51,8,0))</f>
        <v/>
      </c>
      <c r="I841" s="2" t="inlineStr">
        <is>
          <t>Toptan - Ankara</t>
        </is>
      </c>
    </row>
    <row r="842">
      <c r="A842" s="11" t="n">
        <v>46165</v>
      </c>
      <c r="B842" s="2" t="inlineStr">
        <is>
          <t>SKU-003</t>
        </is>
      </c>
      <c r="C842" s="6" t="inlineStr">
        <is>
          <t>Çıkış</t>
        </is>
      </c>
      <c r="D842" s="2" t="inlineStr">
        <is>
          <t>SAT-25713</t>
        </is>
      </c>
      <c r="E842" s="3" t="n">
        <v>2</v>
      </c>
      <c r="F842" s="4" t="n">
        <v>149</v>
      </c>
      <c r="G842" s="4">
        <f>IF($E842="","",$E842*$F842)</f>
        <v/>
      </c>
      <c r="H842" s="4">
        <f>IF($B842="","",$E842*VLOOKUP($B842,'Ürünler'!$A$2:$H$51,8,0))</f>
        <v/>
      </c>
      <c r="I842" s="2" t="inlineStr">
        <is>
          <t>Toptan - Ankara</t>
        </is>
      </c>
    </row>
    <row r="843">
      <c r="A843" s="11" t="n">
        <v>46165</v>
      </c>
      <c r="B843" s="2" t="inlineStr">
        <is>
          <t>SKU-025</t>
        </is>
      </c>
      <c r="C843" s="6" t="inlineStr">
        <is>
          <t>Çıkış</t>
        </is>
      </c>
      <c r="D843" s="2" t="inlineStr">
        <is>
          <t>SAT-40870</t>
        </is>
      </c>
      <c r="E843" s="3" t="n">
        <v>10</v>
      </c>
      <c r="F843" s="4" t="n">
        <v>749</v>
      </c>
      <c r="G843" s="4">
        <f>IF($E843="","",$E843*$F843)</f>
        <v/>
      </c>
      <c r="H843" s="4">
        <f>IF($B843="","",$E843*VLOOKUP($B843,'Ürünler'!$A$2:$H$51,8,0))</f>
        <v/>
      </c>
      <c r="I843" s="2" t="inlineStr">
        <is>
          <t>Toptan - Kayseri</t>
        </is>
      </c>
    </row>
    <row r="844">
      <c r="A844" s="11" t="n">
        <v>46165</v>
      </c>
      <c r="B844" s="2" t="inlineStr">
        <is>
          <t>SKU-029</t>
        </is>
      </c>
      <c r="C844" s="6" t="inlineStr">
        <is>
          <t>Çıkış</t>
        </is>
      </c>
      <c r="D844" s="2" t="inlineStr">
        <is>
          <t>SAT-59710</t>
        </is>
      </c>
      <c r="E844" s="3" t="n">
        <v>3</v>
      </c>
      <c r="F844" s="4" t="n">
        <v>419</v>
      </c>
      <c r="G844" s="4">
        <f>IF($E844="","",$E844*$F844)</f>
        <v/>
      </c>
      <c r="H844" s="4">
        <f>IF($B844="","",$E844*VLOOKUP($B844,'Ürünler'!$A$2:$H$51,8,0))</f>
        <v/>
      </c>
      <c r="I844" s="2" t="inlineStr">
        <is>
          <t>Toptan - Kayseri</t>
        </is>
      </c>
    </row>
    <row r="845">
      <c r="A845" s="11" t="n">
        <v>46165</v>
      </c>
      <c r="B845" s="2" t="inlineStr">
        <is>
          <t>SKU-037</t>
        </is>
      </c>
      <c r="C845" s="6" t="inlineStr">
        <is>
          <t>Çıkış</t>
        </is>
      </c>
      <c r="D845" s="2" t="inlineStr">
        <is>
          <t>SAT-50306</t>
        </is>
      </c>
      <c r="E845" s="3" t="n">
        <v>5</v>
      </c>
      <c r="F845" s="4" t="n">
        <v>549</v>
      </c>
      <c r="G845" s="4">
        <f>IF($E845="","",$E845*$F845)</f>
        <v/>
      </c>
      <c r="H845" s="4">
        <f>IF($B845="","",$E845*VLOOKUP($B845,'Ürünler'!$A$2:$H$51,8,0))</f>
        <v/>
      </c>
      <c r="I845" s="2" t="inlineStr">
        <is>
          <t>Perakende Satış</t>
        </is>
      </c>
    </row>
    <row r="846">
      <c r="A846" s="11" t="n">
        <v>46165</v>
      </c>
      <c r="B846" s="2" t="inlineStr">
        <is>
          <t>SKU-049</t>
        </is>
      </c>
      <c r="C846" s="6" t="inlineStr">
        <is>
          <t>Çıkış</t>
        </is>
      </c>
      <c r="D846" s="2" t="inlineStr">
        <is>
          <t>SAT-64600</t>
        </is>
      </c>
      <c r="E846" s="3" t="n">
        <v>3</v>
      </c>
      <c r="F846" s="4" t="n">
        <v>519</v>
      </c>
      <c r="G846" s="4">
        <f>IF($E846="","",$E846*$F846)</f>
        <v/>
      </c>
      <c r="H846" s="4">
        <f>IF($B846="","",$E846*VLOOKUP($B846,'Ürünler'!$A$2:$H$51,8,0))</f>
        <v/>
      </c>
      <c r="I846" s="2" t="inlineStr">
        <is>
          <t>Mağaza 2</t>
        </is>
      </c>
    </row>
    <row r="847">
      <c r="A847" s="11" t="n">
        <v>46166</v>
      </c>
      <c r="B847" s="2" t="inlineStr">
        <is>
          <t>SKU-019</t>
        </is>
      </c>
      <c r="C847" s="6" t="inlineStr">
        <is>
          <t>Çıkış</t>
        </is>
      </c>
      <c r="D847" s="2" t="inlineStr">
        <is>
          <t>SAT-34551</t>
        </is>
      </c>
      <c r="E847" s="3" t="n">
        <v>3</v>
      </c>
      <c r="F847" s="4" t="n">
        <v>89</v>
      </c>
      <c r="G847" s="4">
        <f>IF($E847="","",$E847*$F847)</f>
        <v/>
      </c>
      <c r="H847" s="4">
        <f>IF($B847="","",$E847*VLOOKUP($B847,'Ürünler'!$A$2:$H$51,8,0))</f>
        <v/>
      </c>
      <c r="I847" s="2" t="inlineStr">
        <is>
          <t>Mağaza 2</t>
        </is>
      </c>
    </row>
    <row r="848">
      <c r="A848" s="11" t="n">
        <v>46167</v>
      </c>
      <c r="B848" s="2" t="inlineStr">
        <is>
          <t>SKU-013</t>
        </is>
      </c>
      <c r="C848" s="6" t="inlineStr">
        <is>
          <t>Çıkış</t>
        </is>
      </c>
      <c r="D848" s="2" t="inlineStr">
        <is>
          <t>SAT-58629</t>
        </is>
      </c>
      <c r="E848" s="3" t="n">
        <v>1</v>
      </c>
      <c r="F848" s="4" t="n">
        <v>599</v>
      </c>
      <c r="G848" s="4">
        <f>IF($E848="","",$E848*$F848)</f>
        <v/>
      </c>
      <c r="H848" s="4">
        <f>IF($B848="","",$E848*VLOOKUP($B848,'Ürünler'!$A$2:$H$51,8,0))</f>
        <v/>
      </c>
      <c r="I848" s="2" t="inlineStr">
        <is>
          <t>Mağaza 2</t>
        </is>
      </c>
    </row>
    <row r="849">
      <c r="A849" s="11" t="n">
        <v>46167</v>
      </c>
      <c r="B849" s="2" t="inlineStr">
        <is>
          <t>SKU-017</t>
        </is>
      </c>
      <c r="C849" s="6" t="inlineStr">
        <is>
          <t>Çıkış</t>
        </is>
      </c>
      <c r="D849" s="2" t="inlineStr">
        <is>
          <t>SAT-67595</t>
        </is>
      </c>
      <c r="E849" s="3" t="n">
        <v>4</v>
      </c>
      <c r="F849" s="4" t="n">
        <v>2190</v>
      </c>
      <c r="G849" s="4">
        <f>IF($E849="","",$E849*$F849)</f>
        <v/>
      </c>
      <c r="H849" s="4">
        <f>IF($B849="","",$E849*VLOOKUP($B849,'Ürünler'!$A$2:$H$51,8,0))</f>
        <v/>
      </c>
      <c r="I849" s="2" t="inlineStr">
        <is>
          <t>Toptan - Ankara</t>
        </is>
      </c>
    </row>
    <row r="850">
      <c r="A850" s="11" t="n">
        <v>46167</v>
      </c>
      <c r="B850" s="2" t="inlineStr">
        <is>
          <t>SKU-026</t>
        </is>
      </c>
      <c r="C850" s="6" t="inlineStr">
        <is>
          <t>Çıkış</t>
        </is>
      </c>
      <c r="D850" s="2" t="inlineStr">
        <is>
          <t>SAT-59479</t>
        </is>
      </c>
      <c r="E850" s="3" t="n">
        <v>1</v>
      </c>
      <c r="F850" s="4" t="n">
        <v>569</v>
      </c>
      <c r="G850" s="4">
        <f>IF($E850="","",$E850*$F850)</f>
        <v/>
      </c>
      <c r="H850" s="4">
        <f>IF($B850="","",$E850*VLOOKUP($B850,'Ürünler'!$A$2:$H$51,8,0))</f>
        <v/>
      </c>
      <c r="I850" s="2" t="inlineStr">
        <is>
          <t>Toptan - Kayseri</t>
        </is>
      </c>
    </row>
    <row r="851">
      <c r="A851" s="11" t="n">
        <v>46167</v>
      </c>
      <c r="B851" s="2" t="inlineStr">
        <is>
          <t>SKU-048</t>
        </is>
      </c>
      <c r="C851" s="6" t="inlineStr">
        <is>
          <t>Çıkış</t>
        </is>
      </c>
      <c r="D851" s="2" t="inlineStr">
        <is>
          <t>SAT-96305</t>
        </is>
      </c>
      <c r="E851" s="3" t="n">
        <v>1</v>
      </c>
      <c r="F851" s="4" t="n">
        <v>459</v>
      </c>
      <c r="G851" s="4">
        <f>IF($E851="","",$E851*$F851)</f>
        <v/>
      </c>
      <c r="H851" s="4">
        <f>IF($B851="","",$E851*VLOOKUP($B851,'Ürünler'!$A$2:$H$51,8,0))</f>
        <v/>
      </c>
      <c r="I851" s="2" t="inlineStr">
        <is>
          <t>Toptan - Ankara</t>
        </is>
      </c>
    </row>
    <row r="852">
      <c r="A852" s="11" t="n">
        <v>46169</v>
      </c>
      <c r="B852" s="2" t="inlineStr">
        <is>
          <t>SKU-035</t>
        </is>
      </c>
      <c r="C852" s="6" t="inlineStr">
        <is>
          <t>Çıkış</t>
        </is>
      </c>
      <c r="D852" s="2" t="inlineStr">
        <is>
          <t>SAT-89551</t>
        </is>
      </c>
      <c r="E852" s="3" t="n">
        <v>2</v>
      </c>
      <c r="F852" s="4" t="n">
        <v>299</v>
      </c>
      <c r="G852" s="4">
        <f>IF($E852="","",$E852*$F852)</f>
        <v/>
      </c>
      <c r="H852" s="4">
        <f>IF($B852="","",$E852*VLOOKUP($B852,'Ürünler'!$A$2:$H$51,8,0))</f>
        <v/>
      </c>
      <c r="I852" s="2" t="inlineStr">
        <is>
          <t>Toptan - Ankara</t>
        </is>
      </c>
    </row>
    <row r="853">
      <c r="A853" s="11" t="n">
        <v>46170</v>
      </c>
      <c r="B853" s="2" t="inlineStr">
        <is>
          <t>SKU-032</t>
        </is>
      </c>
      <c r="C853" s="6" t="inlineStr">
        <is>
          <t>Çıkış</t>
        </is>
      </c>
      <c r="D853" s="2" t="inlineStr">
        <is>
          <t>SAT-30989</t>
        </is>
      </c>
      <c r="E853" s="3" t="n">
        <v>3</v>
      </c>
      <c r="F853" s="4" t="n">
        <v>339</v>
      </c>
      <c r="G853" s="4">
        <f>IF($E853="","",$E853*$F853)</f>
        <v/>
      </c>
      <c r="H853" s="4">
        <f>IF($B853="","",$E853*VLOOKUP($B853,'Ürünler'!$A$2:$H$51,8,0))</f>
        <v/>
      </c>
      <c r="I853" s="2" t="inlineStr">
        <is>
          <t>Online Sipariş</t>
        </is>
      </c>
    </row>
    <row r="854">
      <c r="A854" s="11" t="n">
        <v>46172</v>
      </c>
      <c r="B854" s="2" t="inlineStr">
        <is>
          <t>SKU-024</t>
        </is>
      </c>
      <c r="C854" s="6" t="inlineStr">
        <is>
          <t>Çıkış</t>
        </is>
      </c>
      <c r="D854" s="2" t="inlineStr">
        <is>
          <t>SAT-73462</t>
        </is>
      </c>
      <c r="E854" s="3" t="n">
        <v>1</v>
      </c>
      <c r="F854" s="4" t="n">
        <v>289</v>
      </c>
      <c r="G854" s="4">
        <f>IF($E854="","",$E854*$F854)</f>
        <v/>
      </c>
      <c r="H854" s="4">
        <f>IF($B854="","",$E854*VLOOKUP($B854,'Ürünler'!$A$2:$H$51,8,0))</f>
        <v/>
      </c>
      <c r="I854" s="2" t="inlineStr">
        <is>
          <t>Yılmaz Ticaret</t>
        </is>
      </c>
    </row>
    <row r="855">
      <c r="A855" s="11" t="n">
        <v>46172</v>
      </c>
      <c r="B855" s="2" t="inlineStr">
        <is>
          <t>SKU-045</t>
        </is>
      </c>
      <c r="C855" s="6" t="inlineStr">
        <is>
          <t>Çıkış</t>
        </is>
      </c>
      <c r="D855" s="2" t="inlineStr">
        <is>
          <t>SAT-78697</t>
        </is>
      </c>
      <c r="E855" s="3" t="n">
        <v>1</v>
      </c>
      <c r="F855" s="4" t="n">
        <v>129</v>
      </c>
      <c r="G855" s="4">
        <f>IF($E855="","",$E855*$F855)</f>
        <v/>
      </c>
      <c r="H855" s="4">
        <f>IF($B855="","",$E855*VLOOKUP($B855,'Ürünler'!$A$2:$H$51,8,0))</f>
        <v/>
      </c>
      <c r="I855" s="2" t="inlineStr">
        <is>
          <t>Online Sipariş</t>
        </is>
      </c>
    </row>
    <row r="856">
      <c r="A856" s="11" t="n">
        <v>46172</v>
      </c>
      <c r="B856" s="2" t="inlineStr">
        <is>
          <t>SKU-047</t>
        </is>
      </c>
      <c r="C856" s="6" t="inlineStr">
        <is>
          <t>Çıkış</t>
        </is>
      </c>
      <c r="D856" s="2" t="inlineStr">
        <is>
          <t>SAT-17152</t>
        </is>
      </c>
      <c r="E856" s="3" t="n">
        <v>2</v>
      </c>
      <c r="F856" s="4" t="n">
        <v>179</v>
      </c>
      <c r="G856" s="4">
        <f>IF($E856="","",$E856*$F856)</f>
        <v/>
      </c>
      <c r="H856" s="4">
        <f>IF($B856="","",$E856*VLOOKUP($B856,'Ürünler'!$A$2:$H$51,8,0))</f>
        <v/>
      </c>
      <c r="I856" s="2" t="inlineStr">
        <is>
          <t>Perakende Satış</t>
        </is>
      </c>
    </row>
    <row r="857">
      <c r="A857" s="11" t="n">
        <v>46173</v>
      </c>
      <c r="B857" s="2" t="inlineStr">
        <is>
          <t>SKU-043</t>
        </is>
      </c>
      <c r="C857" s="6" t="inlineStr">
        <is>
          <t>Çıkış</t>
        </is>
      </c>
      <c r="D857" s="2" t="inlineStr">
        <is>
          <t>SAT-39505</t>
        </is>
      </c>
      <c r="E857" s="3" t="n">
        <v>1</v>
      </c>
      <c r="F857" s="4" t="n">
        <v>379</v>
      </c>
      <c r="G857" s="4">
        <f>IF($E857="","",$E857*$F857)</f>
        <v/>
      </c>
      <c r="H857" s="4">
        <f>IF($B857="","",$E857*VLOOKUP($B857,'Ürünler'!$A$2:$H$51,8,0))</f>
        <v/>
      </c>
      <c r="I857" s="2" t="inlineStr">
        <is>
          <t>Mağaza 2</t>
        </is>
      </c>
    </row>
    <row r="858">
      <c r="A858" s="11" t="n">
        <v>46175</v>
      </c>
      <c r="B858" s="2" t="inlineStr">
        <is>
          <t>SKU-001</t>
        </is>
      </c>
      <c r="C858" s="6" t="inlineStr">
        <is>
          <t>Giriş</t>
        </is>
      </c>
      <c r="D858" s="2" t="inlineStr">
        <is>
          <t>ALS-5808</t>
        </is>
      </c>
      <c r="E858" s="3" t="n">
        <v>1</v>
      </c>
      <c r="F858" s="4" t="n">
        <v>85.5</v>
      </c>
      <c r="G858" s="4">
        <f>IF($E858="","",$E858*$F858)</f>
        <v/>
      </c>
      <c r="H858" s="4">
        <f>IF($B858="","",$E858*VLOOKUP($B858,'Ürünler'!$A$2:$H$51,8,0))</f>
        <v/>
      </c>
      <c r="I858" s="2" t="inlineStr">
        <is>
          <t>İthalat Merkezi</t>
        </is>
      </c>
    </row>
    <row r="859">
      <c r="A859" s="11" t="n">
        <v>46175</v>
      </c>
      <c r="B859" s="2" t="inlineStr">
        <is>
          <t>SKU-019</t>
        </is>
      </c>
      <c r="C859" s="6" t="inlineStr">
        <is>
          <t>Giriş</t>
        </is>
      </c>
      <c r="D859" s="2" t="inlineStr">
        <is>
          <t>ALS-9576</t>
        </is>
      </c>
      <c r="E859" s="3" t="n">
        <v>3</v>
      </c>
      <c r="F859" s="4" t="n">
        <v>42</v>
      </c>
      <c r="G859" s="4">
        <f>IF($E859="","",$E859*$F859)</f>
        <v/>
      </c>
      <c r="H859" s="4">
        <f>IF($B859="","",$E859*VLOOKUP($B859,'Ürünler'!$A$2:$H$51,8,0))</f>
        <v/>
      </c>
      <c r="I859" s="2" t="inlineStr">
        <is>
          <t>Anadolu Deri Ltd.</t>
        </is>
      </c>
    </row>
    <row r="860">
      <c r="A860" s="11" t="n">
        <v>46175</v>
      </c>
      <c r="B860" s="2" t="inlineStr">
        <is>
          <t>SKU-020</t>
        </is>
      </c>
      <c r="C860" s="6" t="inlineStr">
        <is>
          <t>Giriş</t>
        </is>
      </c>
      <c r="D860" s="2" t="inlineStr">
        <is>
          <t>ALS-6372</t>
        </is>
      </c>
      <c r="E860" s="3" t="n">
        <v>1</v>
      </c>
      <c r="F860" s="4" t="n">
        <v>165</v>
      </c>
      <c r="G860" s="4">
        <f>IF($E860="","",$E860*$F860)</f>
        <v/>
      </c>
      <c r="H860" s="4">
        <f>IF($B860="","",$E860*VLOOKUP($B860,'Ürünler'!$A$2:$H$51,8,0))</f>
        <v/>
      </c>
      <c r="I860" s="2" t="inlineStr">
        <is>
          <t>Anadolu Deri Ltd.</t>
        </is>
      </c>
    </row>
    <row r="861">
      <c r="A861" s="11" t="n">
        <v>46175</v>
      </c>
      <c r="B861" s="2" t="inlineStr">
        <is>
          <t>SKU-026</t>
        </is>
      </c>
      <c r="C861" s="6" t="inlineStr">
        <is>
          <t>Giriş</t>
        </is>
      </c>
      <c r="D861" s="2" t="inlineStr">
        <is>
          <t>ALS-9835</t>
        </is>
      </c>
      <c r="E861" s="3" t="n">
        <v>1</v>
      </c>
      <c r="F861" s="4" t="n">
        <v>295</v>
      </c>
      <c r="G861" s="4">
        <f>IF($E861="","",$E861*$F861)</f>
        <v/>
      </c>
      <c r="H861" s="4">
        <f>IF($B861="","",$E861*VLOOKUP($B861,'Ürünler'!$A$2:$H$51,8,0))</f>
        <v/>
      </c>
      <c r="I861" s="2" t="inlineStr">
        <is>
          <t>Bursa Konfeksiyon</t>
        </is>
      </c>
    </row>
    <row r="862">
      <c r="A862" s="11" t="n">
        <v>46175</v>
      </c>
      <c r="B862" s="2" t="inlineStr">
        <is>
          <t>SKU-033</t>
        </is>
      </c>
      <c r="C862" s="6" t="inlineStr">
        <is>
          <t>Giriş</t>
        </is>
      </c>
      <c r="D862" s="2" t="inlineStr">
        <is>
          <t>ALS-4882</t>
        </is>
      </c>
      <c r="E862" s="3" t="n">
        <v>5</v>
      </c>
      <c r="F862" s="4" t="n">
        <v>1680</v>
      </c>
      <c r="G862" s="4">
        <f>IF($E862="","",$E862*$F862)</f>
        <v/>
      </c>
      <c r="H862" s="4">
        <f>IF($B862="","",$E862*VLOOKUP($B862,'Ürünler'!$A$2:$H$51,8,0))</f>
        <v/>
      </c>
      <c r="I862" s="2" t="inlineStr">
        <is>
          <t>Bursa Konfeksiyon</t>
        </is>
      </c>
    </row>
    <row r="863">
      <c r="A863" s="11" t="n">
        <v>46176</v>
      </c>
      <c r="B863" s="2" t="inlineStr">
        <is>
          <t>SKU-031</t>
        </is>
      </c>
      <c r="C863" s="6" t="inlineStr">
        <is>
          <t>Giriş</t>
        </is>
      </c>
      <c r="D863" s="2" t="inlineStr">
        <is>
          <t>ALS-1440</t>
        </is>
      </c>
      <c r="E863" s="3" t="n">
        <v>2</v>
      </c>
      <c r="F863" s="4" t="n">
        <v>178</v>
      </c>
      <c r="G863" s="4">
        <f>IF($E863="","",$E863*$F863)</f>
        <v/>
      </c>
      <c r="H863" s="4">
        <f>IF($B863="","",$E863*VLOOKUP($B863,'Ürünler'!$A$2:$H$51,8,0))</f>
        <v/>
      </c>
      <c r="I863" s="2" t="inlineStr">
        <is>
          <t>İthalat Merkezi</t>
        </is>
      </c>
    </row>
    <row r="864">
      <c r="A864" s="11" t="n">
        <v>46176</v>
      </c>
      <c r="B864" s="2" t="inlineStr">
        <is>
          <t>SKU-047</t>
        </is>
      </c>
      <c r="C864" s="6" t="inlineStr">
        <is>
          <t>Giriş</t>
        </is>
      </c>
      <c r="D864" s="2" t="inlineStr">
        <is>
          <t>ALS-9283</t>
        </is>
      </c>
      <c r="E864" s="3" t="n">
        <v>1</v>
      </c>
      <c r="F864" s="4" t="n">
        <v>88</v>
      </c>
      <c r="G864" s="4">
        <f>IF($E864="","",$E864*$F864)</f>
        <v/>
      </c>
      <c r="H864" s="4">
        <f>IF($B864="","",$E864*VLOOKUP($B864,'Ürünler'!$A$2:$H$51,8,0))</f>
        <v/>
      </c>
      <c r="I864" s="2" t="inlineStr">
        <is>
          <t>İthalat Merkezi</t>
        </is>
      </c>
    </row>
    <row r="865">
      <c r="A865" s="11" t="n">
        <v>46177</v>
      </c>
      <c r="B865" s="2" t="inlineStr">
        <is>
          <t>SKU-024</t>
        </is>
      </c>
      <c r="C865" s="6" t="inlineStr">
        <is>
          <t>Giriş</t>
        </is>
      </c>
      <c r="D865" s="2" t="inlineStr">
        <is>
          <t>ALS-5571</t>
        </is>
      </c>
      <c r="E865" s="3" t="n">
        <v>1</v>
      </c>
      <c r="F865" s="4" t="n">
        <v>148</v>
      </c>
      <c r="G865" s="4">
        <f>IF($E865="","",$E865*$F865)</f>
        <v/>
      </c>
      <c r="H865" s="4">
        <f>IF($B865="","",$E865*VLOOKUP($B865,'Ürünler'!$A$2:$H$51,8,0))</f>
        <v/>
      </c>
      <c r="I865" s="2" t="inlineStr">
        <is>
          <t>Denizli Ev Tekstil</t>
        </is>
      </c>
    </row>
    <row r="866">
      <c r="A866" s="11" t="n">
        <v>46177</v>
      </c>
      <c r="B866" s="2" t="inlineStr">
        <is>
          <t>SKU-035</t>
        </is>
      </c>
      <c r="C866" s="6" t="inlineStr">
        <is>
          <t>Giriş</t>
        </is>
      </c>
      <c r="D866" s="2" t="inlineStr">
        <is>
          <t>ALS-7418</t>
        </is>
      </c>
      <c r="E866" s="3" t="n">
        <v>1</v>
      </c>
      <c r="F866" s="4" t="n">
        <v>155</v>
      </c>
      <c r="G866" s="4">
        <f>IF($E866="","",$E866*$F866)</f>
        <v/>
      </c>
      <c r="H866" s="4">
        <f>IF($B866="","",$E866*VLOOKUP($B866,'Ürünler'!$A$2:$H$51,8,0))</f>
        <v/>
      </c>
      <c r="I866" s="2" t="inlineStr">
        <is>
          <t>Anadolu Deri Ltd.</t>
        </is>
      </c>
    </row>
    <row r="867">
      <c r="A867" s="11" t="n">
        <v>46177</v>
      </c>
      <c r="B867" s="2" t="inlineStr">
        <is>
          <t>SKU-037</t>
        </is>
      </c>
      <c r="C867" s="6" t="inlineStr">
        <is>
          <t>Giriş</t>
        </is>
      </c>
      <c r="D867" s="2" t="inlineStr">
        <is>
          <t>ALS-9680</t>
        </is>
      </c>
      <c r="E867" s="3" t="n">
        <v>2</v>
      </c>
      <c r="F867" s="4" t="n">
        <v>285</v>
      </c>
      <c r="G867" s="4">
        <f>IF($E867="","",$E867*$F867)</f>
        <v/>
      </c>
      <c r="H867" s="4">
        <f>IF($B867="","",$E867*VLOOKUP($B867,'Ürünler'!$A$2:$H$51,8,0))</f>
        <v/>
      </c>
      <c r="I867" s="2" t="inlineStr">
        <is>
          <t>Bursa Konfeksiyon</t>
        </is>
      </c>
    </row>
    <row r="868">
      <c r="A868" s="11" t="n">
        <v>46177</v>
      </c>
      <c r="B868" s="2" t="inlineStr">
        <is>
          <t>SKU-043</t>
        </is>
      </c>
      <c r="C868" s="6" t="inlineStr">
        <is>
          <t>Giriş</t>
        </is>
      </c>
      <c r="D868" s="2" t="inlineStr">
        <is>
          <t>ALS-5408</t>
        </is>
      </c>
      <c r="E868" s="3" t="n">
        <v>1</v>
      </c>
      <c r="F868" s="4" t="n">
        <v>195</v>
      </c>
      <c r="G868" s="4">
        <f>IF($E868="","",$E868*$F868)</f>
        <v/>
      </c>
      <c r="H868" s="4">
        <f>IF($B868="","",$E868*VLOOKUP($B868,'Ürünler'!$A$2:$H$51,8,0))</f>
        <v/>
      </c>
      <c r="I868" s="2" t="inlineStr">
        <is>
          <t>İthalat Merkezi</t>
        </is>
      </c>
    </row>
    <row r="869">
      <c r="A869" s="11" t="n">
        <v>46178</v>
      </c>
      <c r="B869" s="2" t="inlineStr">
        <is>
          <t>SKU-015</t>
        </is>
      </c>
      <c r="C869" s="6" t="inlineStr">
        <is>
          <t>Giriş</t>
        </is>
      </c>
      <c r="D869" s="2" t="inlineStr">
        <is>
          <t>ALS-6062</t>
        </is>
      </c>
      <c r="E869" s="3" t="n">
        <v>2</v>
      </c>
      <c r="F869" s="4" t="n">
        <v>540</v>
      </c>
      <c r="G869" s="4">
        <f>IF($E869="","",$E869*$F869)</f>
        <v/>
      </c>
      <c r="H869" s="4">
        <f>IF($B869="","",$E869*VLOOKUP($B869,'Ürünler'!$A$2:$H$51,8,0))</f>
        <v/>
      </c>
      <c r="I869" s="2" t="inlineStr">
        <is>
          <t>Anadolu Deri Ltd.</t>
        </is>
      </c>
    </row>
    <row r="870">
      <c r="A870" s="11" t="n">
        <v>46178</v>
      </c>
      <c r="B870" s="2" t="inlineStr">
        <is>
          <t>SKU-025</t>
        </is>
      </c>
      <c r="C870" s="6" t="inlineStr">
        <is>
          <t>Giriş</t>
        </is>
      </c>
      <c r="D870" s="2" t="inlineStr">
        <is>
          <t>ALS-6400</t>
        </is>
      </c>
      <c r="E870" s="3" t="n">
        <v>8</v>
      </c>
      <c r="F870" s="4" t="n">
        <v>385</v>
      </c>
      <c r="G870" s="4">
        <f>IF($E870="","",$E870*$F870)</f>
        <v/>
      </c>
      <c r="H870" s="4">
        <f>IF($B870="","",$E870*VLOOKUP($B870,'Ürünler'!$A$2:$H$51,8,0))</f>
        <v/>
      </c>
      <c r="I870" s="2" t="inlineStr">
        <is>
          <t>Anadolu Deri Ltd.</t>
        </is>
      </c>
    </row>
    <row r="871">
      <c r="A871" s="11" t="n">
        <v>46179</v>
      </c>
      <c r="B871" s="2" t="inlineStr">
        <is>
          <t>SKU-004</t>
        </is>
      </c>
      <c r="C871" s="6" t="inlineStr">
        <is>
          <t>Giriş</t>
        </is>
      </c>
      <c r="D871" s="2" t="inlineStr">
        <is>
          <t>ALS-1653</t>
        </is>
      </c>
      <c r="E871" s="3" t="n">
        <v>1</v>
      </c>
      <c r="F871" s="4" t="n">
        <v>132</v>
      </c>
      <c r="G871" s="4">
        <f>IF($E871="","",$E871*$F871)</f>
        <v/>
      </c>
      <c r="H871" s="4">
        <f>IF($B871="","",$E871*VLOOKUP($B871,'Ürünler'!$A$2:$H$51,8,0))</f>
        <v/>
      </c>
      <c r="I871" s="2" t="inlineStr">
        <is>
          <t>Anadolu Deri Ltd.</t>
        </is>
      </c>
    </row>
    <row r="872">
      <c r="A872" s="11" t="n">
        <v>46179</v>
      </c>
      <c r="B872" s="2" t="inlineStr">
        <is>
          <t>SKU-034</t>
        </is>
      </c>
      <c r="C872" s="6" t="inlineStr">
        <is>
          <t>Giriş</t>
        </is>
      </c>
      <c r="D872" s="2" t="inlineStr">
        <is>
          <t>ALS-5102</t>
        </is>
      </c>
      <c r="E872" s="3" t="n">
        <v>2</v>
      </c>
      <c r="F872" s="4" t="n">
        <v>96</v>
      </c>
      <c r="G872" s="4">
        <f>IF($E872="","",$E872*$F872)</f>
        <v/>
      </c>
      <c r="H872" s="4">
        <f>IF($B872="","",$E872*VLOOKUP($B872,'Ürünler'!$A$2:$H$51,8,0))</f>
        <v/>
      </c>
      <c r="I872" s="2" t="inlineStr">
        <is>
          <t>Ege Tekstil A.Ş.</t>
        </is>
      </c>
    </row>
    <row r="873">
      <c r="A873" s="11" t="n">
        <v>46179</v>
      </c>
      <c r="B873" s="2" t="inlineStr">
        <is>
          <t>SKU-039</t>
        </is>
      </c>
      <c r="C873" s="6" t="inlineStr">
        <is>
          <t>Giriş</t>
        </is>
      </c>
      <c r="D873" s="2" t="inlineStr">
        <is>
          <t>ALS-6878</t>
        </is>
      </c>
      <c r="E873" s="3" t="n">
        <v>1</v>
      </c>
      <c r="F873" s="4" t="n">
        <v>38</v>
      </c>
      <c r="G873" s="4">
        <f>IF($E873="","",$E873*$F873)</f>
        <v/>
      </c>
      <c r="H873" s="4">
        <f>IF($B873="","",$E873*VLOOKUP($B873,'Ürünler'!$A$2:$H$51,8,0))</f>
        <v/>
      </c>
      <c r="I873" s="2" t="inlineStr">
        <is>
          <t>Denizli Ev Tekstil</t>
        </is>
      </c>
    </row>
    <row r="874">
      <c r="A874" s="11" t="n">
        <v>46179</v>
      </c>
      <c r="B874" s="2" t="inlineStr">
        <is>
          <t>SKU-049</t>
        </is>
      </c>
      <c r="C874" s="6" t="inlineStr">
        <is>
          <t>Giriş</t>
        </is>
      </c>
      <c r="D874" s="2" t="inlineStr">
        <is>
          <t>ALS-1881</t>
        </is>
      </c>
      <c r="E874" s="3" t="n">
        <v>1</v>
      </c>
      <c r="F874" s="4" t="n">
        <v>265</v>
      </c>
      <c r="G874" s="4">
        <f>IF($E874="","",$E874*$F874)</f>
        <v/>
      </c>
      <c r="H874" s="4">
        <f>IF($B874="","",$E874*VLOOKUP($B874,'Ürünler'!$A$2:$H$51,8,0))</f>
        <v/>
      </c>
      <c r="I874" s="2" t="inlineStr">
        <is>
          <t>Ege Tekstil A.Ş.</t>
        </is>
      </c>
    </row>
    <row r="875">
      <c r="A875" s="11" t="n">
        <v>46180</v>
      </c>
      <c r="B875" s="2" t="inlineStr">
        <is>
          <t>SKU-005</t>
        </is>
      </c>
      <c r="C875" s="6" t="inlineStr">
        <is>
          <t>Giriş</t>
        </is>
      </c>
      <c r="D875" s="2" t="inlineStr">
        <is>
          <t>ALS-6344</t>
        </is>
      </c>
      <c r="E875" s="3" t="n">
        <v>1</v>
      </c>
      <c r="F875" s="4" t="n">
        <v>132</v>
      </c>
      <c r="G875" s="4">
        <f>IF($E875="","",$E875*$F875)</f>
        <v/>
      </c>
      <c r="H875" s="4">
        <f>IF($B875="","",$E875*VLOOKUP($B875,'Ürünler'!$A$2:$H$51,8,0))</f>
        <v/>
      </c>
      <c r="I875" s="2" t="inlineStr">
        <is>
          <t>İthalat Merkezi</t>
        </is>
      </c>
    </row>
    <row r="876">
      <c r="A876" s="11" t="n">
        <v>46180</v>
      </c>
      <c r="B876" s="2" t="inlineStr">
        <is>
          <t>SKU-009</t>
        </is>
      </c>
      <c r="C876" s="6" t="inlineStr">
        <is>
          <t>Giriş</t>
        </is>
      </c>
      <c r="D876" s="2" t="inlineStr">
        <is>
          <t>ALS-4697</t>
        </is>
      </c>
      <c r="E876" s="3" t="n">
        <v>1</v>
      </c>
      <c r="F876" s="4" t="n">
        <v>198</v>
      </c>
      <c r="G876" s="4">
        <f>IF($E876="","",$E876*$F876)</f>
        <v/>
      </c>
      <c r="H876" s="4">
        <f>IF($B876="","",$E876*VLOOKUP($B876,'Ürünler'!$A$2:$H$51,8,0))</f>
        <v/>
      </c>
      <c r="I876" s="2" t="inlineStr">
        <is>
          <t>Denizli Ev Tekstil</t>
        </is>
      </c>
    </row>
    <row r="877">
      <c r="A877" s="11" t="n">
        <v>46180</v>
      </c>
      <c r="B877" s="2" t="inlineStr">
        <is>
          <t>SKU-011</t>
        </is>
      </c>
      <c r="C877" s="6" t="inlineStr">
        <is>
          <t>Giriş</t>
        </is>
      </c>
      <c r="D877" s="2" t="inlineStr">
        <is>
          <t>ALS-8460</t>
        </is>
      </c>
      <c r="E877" s="3" t="n">
        <v>1</v>
      </c>
      <c r="F877" s="4" t="n">
        <v>890</v>
      </c>
      <c r="G877" s="4">
        <f>IF($E877="","",$E877*$F877)</f>
        <v/>
      </c>
      <c r="H877" s="4">
        <f>IF($B877="","",$E877*VLOOKUP($B877,'Ürünler'!$A$2:$H$51,8,0))</f>
        <v/>
      </c>
      <c r="I877" s="2" t="inlineStr">
        <is>
          <t>Anadolu Deri Ltd.</t>
        </is>
      </c>
    </row>
    <row r="878">
      <c r="A878" s="11" t="n">
        <v>46180</v>
      </c>
      <c r="B878" s="2" t="inlineStr">
        <is>
          <t>SKU-012</t>
        </is>
      </c>
      <c r="C878" s="6" t="inlineStr">
        <is>
          <t>Giriş</t>
        </is>
      </c>
      <c r="D878" s="2" t="inlineStr">
        <is>
          <t>ALS-5497</t>
        </is>
      </c>
      <c r="E878" s="3" t="n">
        <v>1</v>
      </c>
      <c r="F878" s="4" t="n">
        <v>920</v>
      </c>
      <c r="G878" s="4">
        <f>IF($E878="","",$E878*$F878)</f>
        <v/>
      </c>
      <c r="H878" s="4">
        <f>IF($B878="","",$E878*VLOOKUP($B878,'Ürünler'!$A$2:$H$51,8,0))</f>
        <v/>
      </c>
      <c r="I878" s="2" t="inlineStr">
        <is>
          <t>Ege Tekstil A.Ş.</t>
        </is>
      </c>
    </row>
    <row r="879">
      <c r="A879" s="11" t="n">
        <v>46180</v>
      </c>
      <c r="B879" s="2" t="inlineStr">
        <is>
          <t>SKU-038</t>
        </is>
      </c>
      <c r="C879" s="6" t="inlineStr">
        <is>
          <t>Giriş</t>
        </is>
      </c>
      <c r="D879" s="2" t="inlineStr">
        <is>
          <t>ALS-7098</t>
        </is>
      </c>
      <c r="E879" s="3" t="n">
        <v>1</v>
      </c>
      <c r="F879" s="4" t="n">
        <v>118</v>
      </c>
      <c r="G879" s="4">
        <f>IF($E879="","",$E879*$F879)</f>
        <v/>
      </c>
      <c r="H879" s="4">
        <f>IF($B879="","",$E879*VLOOKUP($B879,'Ürünler'!$A$2:$H$51,8,0))</f>
        <v/>
      </c>
      <c r="I879" s="2" t="inlineStr">
        <is>
          <t>Ege Tekstil A.Ş.</t>
        </is>
      </c>
    </row>
    <row r="880">
      <c r="A880" s="11" t="n">
        <v>46180</v>
      </c>
      <c r="B880" s="2" t="inlineStr">
        <is>
          <t>SKU-045</t>
        </is>
      </c>
      <c r="C880" s="6" t="inlineStr">
        <is>
          <t>Giriş</t>
        </is>
      </c>
      <c r="D880" s="2" t="inlineStr">
        <is>
          <t>ALS-3192</t>
        </is>
      </c>
      <c r="E880" s="3" t="n">
        <v>1</v>
      </c>
      <c r="F880" s="4" t="n">
        <v>62</v>
      </c>
      <c r="G880" s="4">
        <f>IF($E880="","",$E880*$F880)</f>
        <v/>
      </c>
      <c r="H880" s="4">
        <f>IF($B880="","",$E880*VLOOKUP($B880,'Ürünler'!$A$2:$H$51,8,0))</f>
        <v/>
      </c>
      <c r="I880" s="2" t="inlineStr">
        <is>
          <t>Anadolu Deri Ltd.</t>
        </is>
      </c>
    </row>
    <row r="881">
      <c r="A881" s="11" t="n">
        <v>46182</v>
      </c>
      <c r="B881" s="2" t="inlineStr">
        <is>
          <t>SKU-006</t>
        </is>
      </c>
      <c r="C881" s="6" t="inlineStr">
        <is>
          <t>Giriş</t>
        </is>
      </c>
      <c r="D881" s="2" t="inlineStr">
        <is>
          <t>ALS-8939</t>
        </is>
      </c>
      <c r="E881" s="3" t="n">
        <v>1</v>
      </c>
      <c r="F881" s="4" t="n">
        <v>245</v>
      </c>
      <c r="G881" s="4">
        <f>IF($E881="","",$E881*$F881)</f>
        <v/>
      </c>
      <c r="H881" s="4">
        <f>IF($B881="","",$E881*VLOOKUP($B881,'Ürünler'!$A$2:$H$51,8,0))</f>
        <v/>
      </c>
      <c r="I881" s="2" t="inlineStr">
        <is>
          <t>Bursa Konfeksiyon</t>
        </is>
      </c>
    </row>
    <row r="882">
      <c r="A882" s="11" t="n">
        <v>46182</v>
      </c>
      <c r="B882" s="2" t="inlineStr">
        <is>
          <t>SKU-017</t>
        </is>
      </c>
      <c r="C882" s="6" t="inlineStr">
        <is>
          <t>Giriş</t>
        </is>
      </c>
      <c r="D882" s="2" t="inlineStr">
        <is>
          <t>ALS-3600</t>
        </is>
      </c>
      <c r="E882" s="3" t="n">
        <v>2</v>
      </c>
      <c r="F882" s="4" t="n">
        <v>1150</v>
      </c>
      <c r="G882" s="4">
        <f>IF($E882="","",$E882*$F882)</f>
        <v/>
      </c>
      <c r="H882" s="4">
        <f>IF($B882="","",$E882*VLOOKUP($B882,'Ürünler'!$A$2:$H$51,8,0))</f>
        <v/>
      </c>
      <c r="I882" s="2" t="inlineStr">
        <is>
          <t>Anadolu Deri Ltd.</t>
        </is>
      </c>
    </row>
    <row r="883">
      <c r="A883" s="11" t="n">
        <v>46182</v>
      </c>
      <c r="B883" s="2" t="inlineStr">
        <is>
          <t>SKU-029</t>
        </is>
      </c>
      <c r="C883" s="6" t="inlineStr">
        <is>
          <t>Giriş</t>
        </is>
      </c>
      <c r="D883" s="2" t="inlineStr">
        <is>
          <t>ALS-8798</t>
        </is>
      </c>
      <c r="E883" s="3" t="n">
        <v>2</v>
      </c>
      <c r="F883" s="4" t="n">
        <v>218</v>
      </c>
      <c r="G883" s="4">
        <f>IF($E883="","",$E883*$F883)</f>
        <v/>
      </c>
      <c r="H883" s="4">
        <f>IF($B883="","",$E883*VLOOKUP($B883,'Ürünler'!$A$2:$H$51,8,0))</f>
        <v/>
      </c>
      <c r="I883" s="2" t="inlineStr">
        <is>
          <t>Ege Tekstil A.Ş.</t>
        </is>
      </c>
    </row>
    <row r="884">
      <c r="A884" s="11" t="n">
        <v>46182</v>
      </c>
      <c r="B884" s="2" t="inlineStr">
        <is>
          <t>SKU-041</t>
        </is>
      </c>
      <c r="C884" s="6" t="inlineStr">
        <is>
          <t>Giriş</t>
        </is>
      </c>
      <c r="D884" s="2" t="inlineStr">
        <is>
          <t>ALS-7349</t>
        </is>
      </c>
      <c r="E884" s="3" t="n">
        <v>1</v>
      </c>
      <c r="F884" s="4" t="n">
        <v>78</v>
      </c>
      <c r="G884" s="4">
        <f>IF($E884="","",$E884*$F884)</f>
        <v/>
      </c>
      <c r="H884" s="4">
        <f>IF($B884="","",$E884*VLOOKUP($B884,'Ürünler'!$A$2:$H$51,8,0))</f>
        <v/>
      </c>
      <c r="I884" s="2" t="inlineStr">
        <is>
          <t>Bursa Konfeksiyon</t>
        </is>
      </c>
    </row>
    <row r="885">
      <c r="A885" s="11" t="n">
        <v>46183</v>
      </c>
      <c r="B885" s="2" t="inlineStr">
        <is>
          <t>SKU-007</t>
        </is>
      </c>
      <c r="C885" s="6" t="inlineStr">
        <is>
          <t>Giriş</t>
        </is>
      </c>
      <c r="D885" s="2" t="inlineStr">
        <is>
          <t>ALS-3496</t>
        </is>
      </c>
      <c r="E885" s="3" t="n">
        <v>3</v>
      </c>
      <c r="F885" s="4" t="n">
        <v>245</v>
      </c>
      <c r="G885" s="4">
        <f>IF($E885="","",$E885*$F885)</f>
        <v/>
      </c>
      <c r="H885" s="4">
        <f>IF($B885="","",$E885*VLOOKUP($B885,'Ürünler'!$A$2:$H$51,8,0))</f>
        <v/>
      </c>
      <c r="I885" s="2" t="inlineStr">
        <is>
          <t>Bursa Konfeksiyon</t>
        </is>
      </c>
    </row>
    <row r="886">
      <c r="A886" s="11" t="n">
        <v>46183</v>
      </c>
      <c r="B886" s="2" t="inlineStr">
        <is>
          <t>SKU-016</t>
        </is>
      </c>
      <c r="C886" s="6" t="inlineStr">
        <is>
          <t>Giriş</t>
        </is>
      </c>
      <c r="D886" s="2" t="inlineStr">
        <is>
          <t>ALS-8538</t>
        </is>
      </c>
      <c r="E886" s="3" t="n">
        <v>1</v>
      </c>
      <c r="F886" s="4" t="n">
        <v>540</v>
      </c>
      <c r="G886" s="4">
        <f>IF($E886="","",$E886*$F886)</f>
        <v/>
      </c>
      <c r="H886" s="4">
        <f>IF($B886="","",$E886*VLOOKUP($B886,'Ürünler'!$A$2:$H$51,8,0))</f>
        <v/>
      </c>
      <c r="I886" s="2" t="inlineStr">
        <is>
          <t>Anadolu Deri Ltd.</t>
        </is>
      </c>
    </row>
    <row r="887">
      <c r="A887" s="11" t="n">
        <v>46184</v>
      </c>
      <c r="B887" s="2" t="inlineStr">
        <is>
          <t>SKU-014</t>
        </is>
      </c>
      <c r="C887" s="6" t="inlineStr">
        <is>
          <t>Çıkış</t>
        </is>
      </c>
      <c r="D887" s="2" t="inlineStr">
        <is>
          <t>SAT-17972</t>
        </is>
      </c>
      <c r="E887" s="3" t="n">
        <v>1</v>
      </c>
      <c r="F887" s="4" t="n">
        <v>999</v>
      </c>
      <c r="G887" s="4">
        <f>IF($E887="","",$E887*$F887)</f>
        <v/>
      </c>
      <c r="H887" s="4">
        <f>IF($B887="","",$E887*VLOOKUP($B887,'Ürünler'!$A$2:$H$51,8,0))</f>
        <v/>
      </c>
      <c r="I887" s="2" t="inlineStr">
        <is>
          <t>Toptan - Kayseri</t>
        </is>
      </c>
    </row>
    <row r="888">
      <c r="A888" s="11" t="n">
        <v>46184</v>
      </c>
      <c r="B888" s="2" t="inlineStr">
        <is>
          <t>SKU-029</t>
        </is>
      </c>
      <c r="C888" s="6" t="inlineStr">
        <is>
          <t>Çıkış</t>
        </is>
      </c>
      <c r="D888" s="2" t="inlineStr">
        <is>
          <t>SAT-32463</t>
        </is>
      </c>
      <c r="E888" s="3" t="n">
        <v>5</v>
      </c>
      <c r="F888" s="4" t="n">
        <v>419</v>
      </c>
      <c r="G888" s="4">
        <f>IF($E888="","",$E888*$F888)</f>
        <v/>
      </c>
      <c r="H888" s="4">
        <f>IF($B888="","",$E888*VLOOKUP($B888,'Ürünler'!$A$2:$H$51,8,0))</f>
        <v/>
      </c>
      <c r="I888" s="2" t="inlineStr">
        <is>
          <t>Perakende Satış</t>
        </is>
      </c>
    </row>
    <row r="889">
      <c r="A889" s="11" t="n">
        <v>46184</v>
      </c>
      <c r="B889" s="2" t="inlineStr">
        <is>
          <t>SKU-039</t>
        </is>
      </c>
      <c r="C889" s="6" t="inlineStr">
        <is>
          <t>Çıkış</t>
        </is>
      </c>
      <c r="D889" s="2" t="inlineStr">
        <is>
          <t>SAT-56095</t>
        </is>
      </c>
      <c r="E889" s="3" t="n">
        <v>3</v>
      </c>
      <c r="F889" s="4" t="n">
        <v>79</v>
      </c>
      <c r="G889" s="4">
        <f>IF($E889="","",$E889*$F889)</f>
        <v/>
      </c>
      <c r="H889" s="4">
        <f>IF($B889="","",$E889*VLOOKUP($B889,'Ürünler'!$A$2:$H$51,8,0))</f>
        <v/>
      </c>
      <c r="I889" s="2" t="inlineStr">
        <is>
          <t>Toptan - Ankara</t>
        </is>
      </c>
    </row>
    <row r="890">
      <c r="A890" s="11" t="n">
        <v>46185</v>
      </c>
      <c r="B890" s="2" t="inlineStr">
        <is>
          <t>SKU-012</t>
        </is>
      </c>
      <c r="C890" s="6" t="inlineStr">
        <is>
          <t>Çıkış</t>
        </is>
      </c>
      <c r="D890" s="2" t="inlineStr">
        <is>
          <t>SAT-89482</t>
        </is>
      </c>
      <c r="E890" s="3" t="n">
        <v>4</v>
      </c>
      <c r="F890" s="4" t="n">
        <v>1750</v>
      </c>
      <c r="G890" s="4">
        <f>IF($E890="","",$E890*$F890)</f>
        <v/>
      </c>
      <c r="H890" s="4">
        <f>IF($B890="","",$E890*VLOOKUP($B890,'Ürünler'!$A$2:$H$51,8,0))</f>
        <v/>
      </c>
      <c r="I890" s="2" t="inlineStr">
        <is>
          <t>Mağaza 2</t>
        </is>
      </c>
    </row>
    <row r="891">
      <c r="A891" s="11" t="n">
        <v>46185</v>
      </c>
      <c r="B891" s="2" t="inlineStr">
        <is>
          <t>SKU-035</t>
        </is>
      </c>
      <c r="C891" s="6" t="inlineStr">
        <is>
          <t>Çıkış</t>
        </is>
      </c>
      <c r="D891" s="2" t="inlineStr">
        <is>
          <t>SAT-41370</t>
        </is>
      </c>
      <c r="E891" s="3" t="n">
        <v>2</v>
      </c>
      <c r="F891" s="4" t="n">
        <v>299</v>
      </c>
      <c r="G891" s="4">
        <f>IF($E891="","",$E891*$F891)</f>
        <v/>
      </c>
      <c r="H891" s="4">
        <f>IF($B891="","",$E891*VLOOKUP($B891,'Ürünler'!$A$2:$H$51,8,0))</f>
        <v/>
      </c>
      <c r="I891" s="2" t="inlineStr">
        <is>
          <t>Toptan - Kayseri</t>
        </is>
      </c>
    </row>
    <row r="892">
      <c r="A892" s="11" t="n">
        <v>46186</v>
      </c>
      <c r="B892" s="2" t="inlineStr">
        <is>
          <t>SKU-016</t>
        </is>
      </c>
      <c r="C892" s="6" t="inlineStr">
        <is>
          <t>Çıkış</t>
        </is>
      </c>
      <c r="D892" s="2" t="inlineStr">
        <is>
          <t>SAT-67240</t>
        </is>
      </c>
      <c r="E892" s="3" t="n">
        <v>4</v>
      </c>
      <c r="F892" s="4" t="n">
        <v>999</v>
      </c>
      <c r="G892" s="4">
        <f>IF($E892="","",$E892*$F892)</f>
        <v/>
      </c>
      <c r="H892" s="4">
        <f>IF($B892="","",$E892*VLOOKUP($B892,'Ürünler'!$A$2:$H$51,8,0))</f>
        <v/>
      </c>
      <c r="I892" s="2" t="inlineStr">
        <is>
          <t>Perakende Satış</t>
        </is>
      </c>
    </row>
    <row r="893">
      <c r="A893" s="11" t="n">
        <v>46186</v>
      </c>
      <c r="B893" s="2" t="inlineStr">
        <is>
          <t>SKU-019</t>
        </is>
      </c>
      <c r="C893" s="6" t="inlineStr">
        <is>
          <t>Çıkış</t>
        </is>
      </c>
      <c r="D893" s="2" t="inlineStr">
        <is>
          <t>SAT-78951</t>
        </is>
      </c>
      <c r="E893" s="3" t="n">
        <v>4</v>
      </c>
      <c r="F893" s="4" t="n">
        <v>89</v>
      </c>
      <c r="G893" s="4">
        <f>IF($E893="","",$E893*$F893)</f>
        <v/>
      </c>
      <c r="H893" s="4">
        <f>IF($B893="","",$E893*VLOOKUP($B893,'Ürünler'!$A$2:$H$51,8,0))</f>
        <v/>
      </c>
      <c r="I893" s="2" t="inlineStr">
        <is>
          <t>Toptan - Ankara</t>
        </is>
      </c>
    </row>
    <row r="894">
      <c r="A894" s="11" t="n">
        <v>46186</v>
      </c>
      <c r="B894" s="2" t="inlineStr">
        <is>
          <t>SKU-040</t>
        </is>
      </c>
      <c r="C894" s="6" t="inlineStr">
        <is>
          <t>Çıkış</t>
        </is>
      </c>
      <c r="D894" s="2" t="inlineStr">
        <is>
          <t>SAT-55938</t>
        </is>
      </c>
      <c r="E894" s="3" t="n">
        <v>4</v>
      </c>
      <c r="F894" s="4" t="n">
        <v>1049</v>
      </c>
      <c r="G894" s="4">
        <f>IF($E894="","",$E894*$F894)</f>
        <v/>
      </c>
      <c r="H894" s="4">
        <f>IF($B894="","",$E894*VLOOKUP($B894,'Ürünler'!$A$2:$H$51,8,0))</f>
        <v/>
      </c>
      <c r="I894" s="2" t="inlineStr">
        <is>
          <t>Online Sipariş</t>
        </is>
      </c>
    </row>
    <row r="895">
      <c r="A895" s="11" t="n">
        <v>46188</v>
      </c>
      <c r="B895" s="2" t="inlineStr">
        <is>
          <t>SKU-007</t>
        </is>
      </c>
      <c r="C895" s="6" t="inlineStr">
        <is>
          <t>Çıkış</t>
        </is>
      </c>
      <c r="D895" s="2" t="inlineStr">
        <is>
          <t>SAT-72070</t>
        </is>
      </c>
      <c r="E895" s="3" t="n">
        <v>5</v>
      </c>
      <c r="F895" s="4" t="n">
        <v>449</v>
      </c>
      <c r="G895" s="4">
        <f>IF($E895="","",$E895*$F895)</f>
        <v/>
      </c>
      <c r="H895" s="4">
        <f>IF($B895="","",$E895*VLOOKUP($B895,'Ürünler'!$A$2:$H$51,8,0))</f>
        <v/>
      </c>
      <c r="I895" s="2" t="inlineStr">
        <is>
          <t>Mağaza 2</t>
        </is>
      </c>
    </row>
    <row r="896">
      <c r="A896" s="11" t="n">
        <v>46188</v>
      </c>
      <c r="B896" s="2" t="inlineStr">
        <is>
          <t>SKU-021</t>
        </is>
      </c>
      <c r="C896" s="6" t="inlineStr">
        <is>
          <t>Çıkış</t>
        </is>
      </c>
      <c r="D896" s="2" t="inlineStr">
        <is>
          <t>SAT-41029</t>
        </is>
      </c>
      <c r="E896" s="3" t="n">
        <v>3</v>
      </c>
      <c r="F896" s="4" t="n">
        <v>329</v>
      </c>
      <c r="G896" s="4">
        <f>IF($E896="","",$E896*$F896)</f>
        <v/>
      </c>
      <c r="H896" s="4">
        <f>IF($B896="","",$E896*VLOOKUP($B896,'Ürünler'!$A$2:$H$51,8,0))</f>
        <v/>
      </c>
      <c r="I896" s="2" t="inlineStr">
        <is>
          <t>Toptan - Kayseri</t>
        </is>
      </c>
    </row>
    <row r="897">
      <c r="A897" s="11" t="n">
        <v>46188</v>
      </c>
      <c r="B897" s="2" t="inlineStr">
        <is>
          <t>SKU-023</t>
        </is>
      </c>
      <c r="C897" s="6" t="inlineStr">
        <is>
          <t>Çıkış</t>
        </is>
      </c>
      <c r="D897" s="2" t="inlineStr">
        <is>
          <t>SAT-36090</t>
        </is>
      </c>
      <c r="E897" s="3" t="n">
        <v>2</v>
      </c>
      <c r="F897" s="4" t="n">
        <v>149</v>
      </c>
      <c r="G897" s="4">
        <f>IF($E897="","",$E897*$F897)</f>
        <v/>
      </c>
      <c r="H897" s="4">
        <f>IF($B897="","",$E897*VLOOKUP($B897,'Ürünler'!$A$2:$H$51,8,0))</f>
        <v/>
      </c>
      <c r="I897" s="2" t="inlineStr">
        <is>
          <t>Toptan - Ankara</t>
        </is>
      </c>
    </row>
    <row r="898">
      <c r="A898" s="11" t="n">
        <v>46188</v>
      </c>
      <c r="B898" s="2" t="inlineStr">
        <is>
          <t>SKU-042</t>
        </is>
      </c>
      <c r="C898" s="6" t="inlineStr">
        <is>
          <t>Çıkış</t>
        </is>
      </c>
      <c r="D898" s="2" t="inlineStr">
        <is>
          <t>SAT-91034</t>
        </is>
      </c>
      <c r="E898" s="3" t="n">
        <v>1</v>
      </c>
      <c r="F898" s="4" t="n">
        <v>619</v>
      </c>
      <c r="G898" s="4">
        <f>IF($E898="","",$E898*$F898)</f>
        <v/>
      </c>
      <c r="H898" s="4">
        <f>IF($B898="","",$E898*VLOOKUP($B898,'Ürünler'!$A$2:$H$51,8,0))</f>
        <v/>
      </c>
      <c r="I898" s="2" t="inlineStr">
        <is>
          <t>Toptan - Ankara</t>
        </is>
      </c>
    </row>
    <row r="899">
      <c r="A899" s="11" t="n">
        <v>46189</v>
      </c>
      <c r="B899" s="2" t="inlineStr">
        <is>
          <t>SKU-001</t>
        </is>
      </c>
      <c r="C899" s="6" t="inlineStr">
        <is>
          <t>Çıkış</t>
        </is>
      </c>
      <c r="D899" s="2" t="inlineStr">
        <is>
          <t>SAT-69470</t>
        </is>
      </c>
      <c r="E899" s="3" t="n">
        <v>2</v>
      </c>
      <c r="F899" s="4" t="n">
        <v>149</v>
      </c>
      <c r="G899" s="4">
        <f>IF($E899="","",$E899*$F899)</f>
        <v/>
      </c>
      <c r="H899" s="4">
        <f>IF($B899="","",$E899*VLOOKUP($B899,'Ürünler'!$A$2:$H$51,8,0))</f>
        <v/>
      </c>
      <c r="I899" s="2" t="inlineStr">
        <is>
          <t>Perakende Satış</t>
        </is>
      </c>
    </row>
    <row r="900">
      <c r="A900" s="11" t="n">
        <v>46190</v>
      </c>
      <c r="B900" s="2" t="inlineStr">
        <is>
          <t>SKU-004</t>
        </is>
      </c>
      <c r="C900" s="6" t="inlineStr">
        <is>
          <t>Çıkış</t>
        </is>
      </c>
      <c r="D900" s="2" t="inlineStr">
        <is>
          <t>SAT-99399</t>
        </is>
      </c>
      <c r="E900" s="3" t="n">
        <v>1</v>
      </c>
      <c r="F900" s="4" t="n">
        <v>249</v>
      </c>
      <c r="G900" s="4">
        <f>IF($E900="","",$E900*$F900)</f>
        <v/>
      </c>
      <c r="H900" s="4">
        <f>IF($B900="","",$E900*VLOOKUP($B900,'Ürünler'!$A$2:$H$51,8,0))</f>
        <v/>
      </c>
      <c r="I900" s="2" t="inlineStr">
        <is>
          <t>Yılmaz Ticaret</t>
        </is>
      </c>
    </row>
    <row r="901">
      <c r="A901" s="11" t="n">
        <v>46190</v>
      </c>
      <c r="B901" s="2" t="inlineStr">
        <is>
          <t>SKU-011</t>
        </is>
      </c>
      <c r="C901" s="6" t="inlineStr">
        <is>
          <t>Çıkış</t>
        </is>
      </c>
      <c r="D901" s="2" t="inlineStr">
        <is>
          <t>SAT-41300</t>
        </is>
      </c>
      <c r="E901" s="3" t="n">
        <v>1</v>
      </c>
      <c r="F901" s="4" t="n">
        <v>1690</v>
      </c>
      <c r="G901" s="4">
        <f>IF($E901="","",$E901*$F901)</f>
        <v/>
      </c>
      <c r="H901" s="4">
        <f>IF($B901="","",$E901*VLOOKUP($B901,'Ürünler'!$A$2:$H$51,8,0))</f>
        <v/>
      </c>
      <c r="I901" s="2" t="inlineStr">
        <is>
          <t>Toptan - Ankara</t>
        </is>
      </c>
    </row>
    <row r="902">
      <c r="A902" s="11" t="n">
        <v>46190</v>
      </c>
      <c r="B902" s="2" t="inlineStr">
        <is>
          <t>SKU-031</t>
        </is>
      </c>
      <c r="C902" s="6" t="inlineStr">
        <is>
          <t>Çıkış</t>
        </is>
      </c>
      <c r="D902" s="2" t="inlineStr">
        <is>
          <t>SAT-67469</t>
        </is>
      </c>
      <c r="E902" s="3" t="n">
        <v>4</v>
      </c>
      <c r="F902" s="4" t="n">
        <v>339</v>
      </c>
      <c r="G902" s="4">
        <f>IF($E902="","",$E902*$F902)</f>
        <v/>
      </c>
      <c r="H902" s="4">
        <f>IF($B902="","",$E902*VLOOKUP($B902,'Ürünler'!$A$2:$H$51,8,0))</f>
        <v/>
      </c>
      <c r="I902" s="2" t="inlineStr">
        <is>
          <t>Online Sipariş</t>
        </is>
      </c>
    </row>
    <row r="903">
      <c r="A903" s="11" t="n">
        <v>46191</v>
      </c>
      <c r="B903" s="2" t="inlineStr">
        <is>
          <t>SKU-003</t>
        </is>
      </c>
      <c r="C903" s="6" t="inlineStr">
        <is>
          <t>Çıkış</t>
        </is>
      </c>
      <c r="D903" s="2" t="inlineStr">
        <is>
          <t>SAT-85880</t>
        </is>
      </c>
      <c r="E903" s="3" t="n">
        <v>2</v>
      </c>
      <c r="F903" s="4" t="n">
        <v>149</v>
      </c>
      <c r="G903" s="4">
        <f>IF($E903="","",$E903*$F903)</f>
        <v/>
      </c>
      <c r="H903" s="4">
        <f>IF($B903="","",$E903*VLOOKUP($B903,'Ürünler'!$A$2:$H$51,8,0))</f>
        <v/>
      </c>
      <c r="I903" s="2" t="inlineStr">
        <is>
          <t>Toptan - Ankara</t>
        </is>
      </c>
    </row>
    <row r="904">
      <c r="A904" s="11" t="n">
        <v>46191</v>
      </c>
      <c r="B904" s="2" t="inlineStr">
        <is>
          <t>SKU-028</t>
        </is>
      </c>
      <c r="C904" s="6" t="inlineStr">
        <is>
          <t>Çıkış</t>
        </is>
      </c>
      <c r="D904" s="2" t="inlineStr">
        <is>
          <t>SAT-75444</t>
        </is>
      </c>
      <c r="E904" s="3" t="n">
        <v>1</v>
      </c>
      <c r="F904" s="4" t="n">
        <v>2390</v>
      </c>
      <c r="G904" s="4">
        <f>IF($E904="","",$E904*$F904)</f>
        <v/>
      </c>
      <c r="H904" s="4">
        <f>IF($B904="","",$E904*VLOOKUP($B904,'Ürünler'!$A$2:$H$51,8,0))</f>
        <v/>
      </c>
      <c r="I904" s="2" t="inlineStr">
        <is>
          <t>Toptan - Ankara</t>
        </is>
      </c>
    </row>
    <row r="905">
      <c r="A905" s="11" t="n">
        <v>46192</v>
      </c>
      <c r="B905" s="2" t="inlineStr">
        <is>
          <t>SKU-006</t>
        </is>
      </c>
      <c r="C905" s="6" t="inlineStr">
        <is>
          <t>Çıkış</t>
        </is>
      </c>
      <c r="D905" s="2" t="inlineStr">
        <is>
          <t>SAT-67654</t>
        </is>
      </c>
      <c r="E905" s="3" t="n">
        <v>3</v>
      </c>
      <c r="F905" s="4" t="n">
        <v>449</v>
      </c>
      <c r="G905" s="4">
        <f>IF($E905="","",$E905*$F905)</f>
        <v/>
      </c>
      <c r="H905" s="4">
        <f>IF($B905="","",$E905*VLOOKUP($B905,'Ürünler'!$A$2:$H$51,8,0))</f>
        <v/>
      </c>
      <c r="I905" s="2" t="inlineStr">
        <is>
          <t>Perakende Satış</t>
        </is>
      </c>
    </row>
    <row r="906">
      <c r="A906" s="11" t="n">
        <v>46192</v>
      </c>
      <c r="B906" s="2" t="inlineStr">
        <is>
          <t>SKU-049</t>
        </is>
      </c>
      <c r="C906" s="6" t="inlineStr">
        <is>
          <t>Çıkış</t>
        </is>
      </c>
      <c r="D906" s="2" t="inlineStr">
        <is>
          <t>SAT-36619</t>
        </is>
      </c>
      <c r="E906" s="3" t="n">
        <v>3</v>
      </c>
      <c r="F906" s="4" t="n">
        <v>519</v>
      </c>
      <c r="G906" s="4">
        <f>IF($E906="","",$E906*$F906)</f>
        <v/>
      </c>
      <c r="H906" s="4">
        <f>IF($B906="","",$E906*VLOOKUP($B906,'Ürünler'!$A$2:$H$51,8,0))</f>
        <v/>
      </c>
      <c r="I906" s="2" t="inlineStr">
        <is>
          <t>Toptan - Ankara</t>
        </is>
      </c>
    </row>
    <row r="907">
      <c r="A907" s="11" t="n">
        <v>46193</v>
      </c>
      <c r="B907" s="2" t="inlineStr">
        <is>
          <t>SKU-005</t>
        </is>
      </c>
      <c r="C907" s="6" t="inlineStr">
        <is>
          <t>Çıkış</t>
        </is>
      </c>
      <c r="D907" s="2" t="inlineStr">
        <is>
          <t>SAT-82667</t>
        </is>
      </c>
      <c r="E907" s="3" t="n">
        <v>3</v>
      </c>
      <c r="F907" s="4" t="n">
        <v>249</v>
      </c>
      <c r="G907" s="4">
        <f>IF($E907="","",$E907*$F907)</f>
        <v/>
      </c>
      <c r="H907" s="4">
        <f>IF($B907="","",$E907*VLOOKUP($B907,'Ürünler'!$A$2:$H$51,8,0))</f>
        <v/>
      </c>
      <c r="I907" s="2" t="inlineStr">
        <is>
          <t>Yılmaz Ticaret</t>
        </is>
      </c>
    </row>
    <row r="908">
      <c r="A908" s="11" t="n">
        <v>46193</v>
      </c>
      <c r="B908" s="2" t="inlineStr">
        <is>
          <t>SKU-020</t>
        </is>
      </c>
      <c r="C908" s="6" t="inlineStr">
        <is>
          <t>Çıkış</t>
        </is>
      </c>
      <c r="D908" s="2" t="inlineStr">
        <is>
          <t>SAT-68447</t>
        </is>
      </c>
      <c r="E908" s="3" t="n">
        <v>1</v>
      </c>
      <c r="F908" s="4" t="n">
        <v>329</v>
      </c>
      <c r="G908" s="4">
        <f>IF($E908="","",$E908*$F908)</f>
        <v/>
      </c>
      <c r="H908" s="4">
        <f>IF($B908="","",$E908*VLOOKUP($B908,'Ürünler'!$A$2:$H$51,8,0))</f>
        <v/>
      </c>
      <c r="I908" s="2" t="inlineStr">
        <is>
          <t>Toptan - Ankara</t>
        </is>
      </c>
    </row>
    <row r="909">
      <c r="A909" s="11" t="n">
        <v>46193</v>
      </c>
      <c r="B909" s="2" t="inlineStr">
        <is>
          <t>SKU-024</t>
        </is>
      </c>
      <c r="C909" s="6" t="inlineStr">
        <is>
          <t>Çıkış</t>
        </is>
      </c>
      <c r="D909" s="2" t="inlineStr">
        <is>
          <t>SAT-39473</t>
        </is>
      </c>
      <c r="E909" s="3" t="n">
        <v>1</v>
      </c>
      <c r="F909" s="4" t="n">
        <v>289</v>
      </c>
      <c r="G909" s="4">
        <f>IF($E909="","",$E909*$F909)</f>
        <v/>
      </c>
      <c r="H909" s="4">
        <f>IF($B909="","",$E909*VLOOKUP($B909,'Ürünler'!$A$2:$H$51,8,0))</f>
        <v/>
      </c>
      <c r="I909" s="2" t="inlineStr">
        <is>
          <t>Online Sipariş</t>
        </is>
      </c>
    </row>
    <row r="910">
      <c r="A910" s="11" t="n">
        <v>46193</v>
      </c>
      <c r="B910" s="2" t="inlineStr">
        <is>
          <t>SKU-044</t>
        </is>
      </c>
      <c r="C910" s="6" t="inlineStr">
        <is>
          <t>Çıkış</t>
        </is>
      </c>
      <c r="D910" s="2" t="inlineStr">
        <is>
          <t>SAT-65112</t>
        </is>
      </c>
      <c r="E910" s="3" t="n">
        <v>1</v>
      </c>
      <c r="F910" s="4" t="n">
        <v>519</v>
      </c>
      <c r="G910" s="4">
        <f>IF($E910="","",$E910*$F910)</f>
        <v/>
      </c>
      <c r="H910" s="4">
        <f>IF($B910="","",$E910*VLOOKUP($B910,'Ürünler'!$A$2:$H$51,8,0))</f>
        <v/>
      </c>
      <c r="I910" s="2" t="inlineStr">
        <is>
          <t>Online Sipariş</t>
        </is>
      </c>
    </row>
    <row r="911">
      <c r="A911" s="11" t="n">
        <v>46194</v>
      </c>
      <c r="B911" s="2" t="inlineStr">
        <is>
          <t>SKU-010</t>
        </is>
      </c>
      <c r="C911" s="6" t="inlineStr">
        <is>
          <t>Çıkış</t>
        </is>
      </c>
      <c r="D911" s="2" t="inlineStr">
        <is>
          <t>SAT-97835</t>
        </is>
      </c>
      <c r="E911" s="3" t="n">
        <v>1</v>
      </c>
      <c r="F911" s="4" t="n">
        <v>359</v>
      </c>
      <c r="G911" s="4">
        <f>IF($E911="","",$E911*$F911)</f>
        <v/>
      </c>
      <c r="H911" s="4">
        <f>IF($B911="","",$E911*VLOOKUP($B911,'Ürünler'!$A$2:$H$51,8,0))</f>
        <v/>
      </c>
      <c r="I911" s="2" t="inlineStr">
        <is>
          <t>Perakende Satış</t>
        </is>
      </c>
    </row>
    <row r="912">
      <c r="A912" s="11" t="n">
        <v>46195</v>
      </c>
      <c r="B912" s="2" t="inlineStr">
        <is>
          <t>SKU-015</t>
        </is>
      </c>
      <c r="C912" s="6" t="inlineStr">
        <is>
          <t>Çıkış</t>
        </is>
      </c>
      <c r="D912" s="2" t="inlineStr">
        <is>
          <t>SAT-10800</t>
        </is>
      </c>
      <c r="E912" s="3" t="n">
        <v>6</v>
      </c>
      <c r="F912" s="4" t="n">
        <v>999</v>
      </c>
      <c r="G912" s="4">
        <f>IF($E912="","",$E912*$F912)</f>
        <v/>
      </c>
      <c r="H912" s="4">
        <f>IF($B912="","",$E912*VLOOKUP($B912,'Ürünler'!$A$2:$H$51,8,0))</f>
        <v/>
      </c>
      <c r="I912" s="2" t="inlineStr">
        <is>
          <t>Yılmaz Ticaret</t>
        </is>
      </c>
    </row>
    <row r="913">
      <c r="A913" s="11" t="n">
        <v>46195</v>
      </c>
      <c r="B913" s="2" t="inlineStr">
        <is>
          <t>SKU-017</t>
        </is>
      </c>
      <c r="C913" s="6" t="inlineStr">
        <is>
          <t>Çıkış</t>
        </is>
      </c>
      <c r="D913" s="2" t="inlineStr">
        <is>
          <t>SAT-47079</t>
        </is>
      </c>
      <c r="E913" s="3" t="n">
        <v>4</v>
      </c>
      <c r="F913" s="4" t="n">
        <v>2190</v>
      </c>
      <c r="G913" s="4">
        <f>IF($E913="","",$E913*$F913)</f>
        <v/>
      </c>
      <c r="H913" s="4">
        <f>IF($B913="","",$E913*VLOOKUP($B913,'Ürünler'!$A$2:$H$51,8,0))</f>
        <v/>
      </c>
      <c r="I913" s="2" t="inlineStr">
        <is>
          <t>Toptan - Kayseri</t>
        </is>
      </c>
    </row>
    <row r="914">
      <c r="A914" s="11" t="n">
        <v>46195</v>
      </c>
      <c r="B914" s="2" t="inlineStr">
        <is>
          <t>SKU-025</t>
        </is>
      </c>
      <c r="C914" s="6" t="inlineStr">
        <is>
          <t>Çıkış</t>
        </is>
      </c>
      <c r="D914" s="2" t="inlineStr">
        <is>
          <t>SAT-40972</t>
        </is>
      </c>
      <c r="E914" s="3" t="n">
        <v>12</v>
      </c>
      <c r="F914" s="4" t="n">
        <v>749</v>
      </c>
      <c r="G914" s="4">
        <f>IF($E914="","",$E914*$F914)</f>
        <v/>
      </c>
      <c r="H914" s="4">
        <f>IF($B914="","",$E914*VLOOKUP($B914,'Ürünler'!$A$2:$H$51,8,0))</f>
        <v/>
      </c>
      <c r="I914" s="2" t="inlineStr">
        <is>
          <t>Perakende Satış</t>
        </is>
      </c>
    </row>
    <row r="915">
      <c r="A915" s="11" t="n">
        <v>46195</v>
      </c>
      <c r="B915" s="2" t="inlineStr">
        <is>
          <t>SKU-026</t>
        </is>
      </c>
      <c r="C915" s="6" t="inlineStr">
        <is>
          <t>Çıkış</t>
        </is>
      </c>
      <c r="D915" s="2" t="inlineStr">
        <is>
          <t>SAT-25549</t>
        </is>
      </c>
      <c r="E915" s="3" t="n">
        <v>2</v>
      </c>
      <c r="F915" s="4" t="n">
        <v>569</v>
      </c>
      <c r="G915" s="4">
        <f>IF($E915="","",$E915*$F915)</f>
        <v/>
      </c>
      <c r="H915" s="4">
        <f>IF($B915="","",$E915*VLOOKUP($B915,'Ürünler'!$A$2:$H$51,8,0))</f>
        <v/>
      </c>
      <c r="I915" s="2" t="inlineStr">
        <is>
          <t>Yılmaz Ticaret</t>
        </is>
      </c>
    </row>
    <row r="916">
      <c r="A916" s="11" t="n">
        <v>46195</v>
      </c>
      <c r="B916" s="2" t="inlineStr">
        <is>
          <t>SKU-030</t>
        </is>
      </c>
      <c r="C916" s="6" t="inlineStr">
        <is>
          <t>Çıkış</t>
        </is>
      </c>
      <c r="D916" s="2" t="inlineStr">
        <is>
          <t>SAT-45358</t>
        </is>
      </c>
      <c r="E916" s="3" t="n">
        <v>2</v>
      </c>
      <c r="F916" s="4" t="n">
        <v>419</v>
      </c>
      <c r="G916" s="4">
        <f>IF($E916="","",$E916*$F916)</f>
        <v/>
      </c>
      <c r="H916" s="4">
        <f>IF($B916="","",$E916*VLOOKUP($B916,'Ürünler'!$A$2:$H$51,8,0))</f>
        <v/>
      </c>
      <c r="I916" s="2" t="inlineStr">
        <is>
          <t>Perakende Satış</t>
        </is>
      </c>
    </row>
    <row r="917">
      <c r="A917" s="11" t="n">
        <v>46195</v>
      </c>
      <c r="B917" s="2" t="inlineStr">
        <is>
          <t>SKU-034</t>
        </is>
      </c>
      <c r="C917" s="6" t="inlineStr">
        <is>
          <t>Çıkış</t>
        </is>
      </c>
      <c r="D917" s="2" t="inlineStr">
        <is>
          <t>SAT-97098</t>
        </is>
      </c>
      <c r="E917" s="3" t="n">
        <v>3</v>
      </c>
      <c r="F917" s="4" t="n">
        <v>199</v>
      </c>
      <c r="G917" s="4">
        <f>IF($E917="","",$E917*$F917)</f>
        <v/>
      </c>
      <c r="H917" s="4">
        <f>IF($B917="","",$E917*VLOOKUP($B917,'Ürünler'!$A$2:$H$51,8,0))</f>
        <v/>
      </c>
      <c r="I917" s="2" t="inlineStr">
        <is>
          <t>Mağaza 2</t>
        </is>
      </c>
    </row>
    <row r="918">
      <c r="A918" s="11" t="n">
        <v>46195</v>
      </c>
      <c r="B918" s="2" t="inlineStr">
        <is>
          <t>SKU-041</t>
        </is>
      </c>
      <c r="C918" s="6" t="inlineStr">
        <is>
          <t>Çıkış</t>
        </is>
      </c>
      <c r="D918" s="2" t="inlineStr">
        <is>
          <t>SAT-59996</t>
        </is>
      </c>
      <c r="E918" s="3" t="n">
        <v>2</v>
      </c>
      <c r="F918" s="4" t="n">
        <v>159</v>
      </c>
      <c r="G918" s="4">
        <f>IF($E918="","",$E918*$F918)</f>
        <v/>
      </c>
      <c r="H918" s="4">
        <f>IF($B918="","",$E918*VLOOKUP($B918,'Ürünler'!$A$2:$H$51,8,0))</f>
        <v/>
      </c>
      <c r="I918" s="2" t="inlineStr">
        <is>
          <t>Online Sipariş</t>
        </is>
      </c>
    </row>
    <row r="919">
      <c r="A919" s="11" t="n">
        <v>46196</v>
      </c>
      <c r="B919" s="2" t="inlineStr">
        <is>
          <t>SKU-009</t>
        </is>
      </c>
      <c r="C919" s="6" t="inlineStr">
        <is>
          <t>Çıkış</t>
        </is>
      </c>
      <c r="D919" s="2" t="inlineStr">
        <is>
          <t>SAT-69049</t>
        </is>
      </c>
      <c r="E919" s="3" t="n">
        <v>1</v>
      </c>
      <c r="F919" s="4" t="n">
        <v>359</v>
      </c>
      <c r="G919" s="4">
        <f>IF($E919="","",$E919*$F919)</f>
        <v/>
      </c>
      <c r="H919" s="4">
        <f>IF($B919="","",$E919*VLOOKUP($B919,'Ürünler'!$A$2:$H$51,8,0))</f>
        <v/>
      </c>
      <c r="I919" s="2" t="inlineStr">
        <is>
          <t>Toptan - Kayseri</t>
        </is>
      </c>
    </row>
    <row r="920">
      <c r="A920" s="11" t="n">
        <v>46197</v>
      </c>
      <c r="B920" s="2" t="inlineStr">
        <is>
          <t>SKU-008</t>
        </is>
      </c>
      <c r="C920" s="6" t="inlineStr">
        <is>
          <t>Çıkış</t>
        </is>
      </c>
      <c r="D920" s="2" t="inlineStr">
        <is>
          <t>SAT-74038</t>
        </is>
      </c>
      <c r="E920" s="3" t="n">
        <v>1</v>
      </c>
      <c r="F920" s="4" t="n">
        <v>479</v>
      </c>
      <c r="G920" s="4">
        <f>IF($E920="","",$E920*$F920)</f>
        <v/>
      </c>
      <c r="H920" s="4">
        <f>IF($B920="","",$E920*VLOOKUP($B920,'Ürünler'!$A$2:$H$51,8,0))</f>
        <v/>
      </c>
      <c r="I920" s="2" t="inlineStr">
        <is>
          <t>Toptan - Ankara</t>
        </is>
      </c>
    </row>
    <row r="921">
      <c r="A921" s="11" t="n">
        <v>46197</v>
      </c>
      <c r="B921" s="2" t="inlineStr">
        <is>
          <t>SKU-036</t>
        </is>
      </c>
      <c r="C921" s="6" t="inlineStr">
        <is>
          <t>Çıkış</t>
        </is>
      </c>
      <c r="D921" s="2" t="inlineStr">
        <is>
          <t>SAT-45649</t>
        </is>
      </c>
      <c r="E921" s="3" t="n">
        <v>2</v>
      </c>
      <c r="F921" s="4" t="n">
        <v>299</v>
      </c>
      <c r="G921" s="4">
        <f>IF($E921="","",$E921*$F921)</f>
        <v/>
      </c>
      <c r="H921" s="4">
        <f>IF($B921="","",$E921*VLOOKUP($B921,'Ürünler'!$A$2:$H$51,8,0))</f>
        <v/>
      </c>
      <c r="I921" s="2" t="inlineStr">
        <is>
          <t>Toptan - Ankara</t>
        </is>
      </c>
    </row>
    <row r="922">
      <c r="A922" s="11" t="n">
        <v>46197</v>
      </c>
      <c r="B922" s="2" t="inlineStr">
        <is>
          <t>SKU-037</t>
        </is>
      </c>
      <c r="C922" s="6" t="inlineStr">
        <is>
          <t>Çıkış</t>
        </is>
      </c>
      <c r="D922" s="2" t="inlineStr">
        <is>
          <t>SAT-74491</t>
        </is>
      </c>
      <c r="E922" s="3" t="n">
        <v>3</v>
      </c>
      <c r="F922" s="4" t="n">
        <v>549</v>
      </c>
      <c r="G922" s="4">
        <f>IF($E922="","",$E922*$F922)</f>
        <v/>
      </c>
      <c r="H922" s="4">
        <f>IF($B922="","",$E922*VLOOKUP($B922,'Ürünler'!$A$2:$H$51,8,0))</f>
        <v/>
      </c>
      <c r="I922" s="2" t="inlineStr">
        <is>
          <t>Perakende Satış</t>
        </is>
      </c>
    </row>
    <row r="923">
      <c r="A923" s="11" t="n">
        <v>46198</v>
      </c>
      <c r="B923" s="2" t="inlineStr">
        <is>
          <t>SKU-022</t>
        </is>
      </c>
      <c r="C923" s="6" t="inlineStr">
        <is>
          <t>Çıkış</t>
        </is>
      </c>
      <c r="D923" s="2" t="inlineStr">
        <is>
          <t>SAT-64476</t>
        </is>
      </c>
      <c r="E923" s="3" t="n">
        <v>3</v>
      </c>
      <c r="F923" s="4" t="n">
        <v>119</v>
      </c>
      <c r="G923" s="4">
        <f>IF($E923="","",$E923*$F923)</f>
        <v/>
      </c>
      <c r="H923" s="4">
        <f>IF($B923="","",$E923*VLOOKUP($B923,'Ürünler'!$A$2:$H$51,8,0))</f>
        <v/>
      </c>
      <c r="I923" s="2" t="inlineStr">
        <is>
          <t>Toptan - Kayseri</t>
        </is>
      </c>
    </row>
    <row r="924">
      <c r="A924" s="11" t="n">
        <v>46198</v>
      </c>
      <c r="B924" s="2" t="inlineStr">
        <is>
          <t>SKU-046</t>
        </is>
      </c>
      <c r="C924" s="6" t="inlineStr">
        <is>
          <t>Çıkış</t>
        </is>
      </c>
      <c r="D924" s="2" t="inlineStr">
        <is>
          <t>SAT-48800</t>
        </is>
      </c>
      <c r="E924" s="3" t="n">
        <v>1</v>
      </c>
      <c r="F924" s="4" t="n">
        <v>429</v>
      </c>
      <c r="G924" s="4">
        <f>IF($E924="","",$E924*$F924)</f>
        <v/>
      </c>
      <c r="H924" s="4">
        <f>IF($B924="","",$E924*VLOOKUP($B924,'Ürünler'!$A$2:$H$51,8,0))</f>
        <v/>
      </c>
      <c r="I924" s="2" t="inlineStr">
        <is>
          <t>Online Sipariş</t>
        </is>
      </c>
    </row>
    <row r="925">
      <c r="A925" s="11" t="n">
        <v>46198</v>
      </c>
      <c r="B925" s="2" t="inlineStr">
        <is>
          <t>SKU-050</t>
        </is>
      </c>
      <c r="C925" s="6" t="inlineStr">
        <is>
          <t>Çıkış</t>
        </is>
      </c>
      <c r="D925" s="2" t="inlineStr">
        <is>
          <t>SAT-73806</t>
        </is>
      </c>
      <c r="E925" s="3" t="n">
        <v>3</v>
      </c>
      <c r="F925" s="4" t="n">
        <v>79</v>
      </c>
      <c r="G925" s="4">
        <f>IF($E925="","",$E925*$F925)</f>
        <v/>
      </c>
      <c r="H925" s="4">
        <f>IF($B925="","",$E925*VLOOKUP($B925,'Ürünler'!$A$2:$H$51,8,0))</f>
        <v/>
      </c>
      <c r="I925" s="2" t="inlineStr">
        <is>
          <t>Perakende Satış</t>
        </is>
      </c>
    </row>
    <row r="926">
      <c r="A926" s="11" t="n">
        <v>46199</v>
      </c>
      <c r="B926" s="2" t="inlineStr">
        <is>
          <t>SKU-012</t>
        </is>
      </c>
      <c r="C926" s="6" t="inlineStr">
        <is>
          <t>Çıkış</t>
        </is>
      </c>
      <c r="D926" s="2" t="inlineStr">
        <is>
          <t>SAT-47512</t>
        </is>
      </c>
      <c r="E926" s="3" t="n">
        <v>10</v>
      </c>
      <c r="F926" s="4" t="n">
        <v>1750</v>
      </c>
      <c r="G926" s="4">
        <f>IF($E926="","",$E926*$F926)</f>
        <v/>
      </c>
      <c r="H926" s="4">
        <f>IF($B926="","",$E926*VLOOKUP($B926,'Ürünler'!$A$2:$H$51,8,0))</f>
        <v/>
      </c>
      <c r="I926" s="2" t="inlineStr">
        <is>
          <t>Yılmaz Ticaret</t>
        </is>
      </c>
    </row>
    <row r="927">
      <c r="A927" s="11" t="n">
        <v>46199</v>
      </c>
      <c r="B927" s="2" t="inlineStr">
        <is>
          <t>SKU-045</t>
        </is>
      </c>
      <c r="C927" s="6" t="inlineStr">
        <is>
          <t>Çıkış</t>
        </is>
      </c>
      <c r="D927" s="2" t="inlineStr">
        <is>
          <t>SAT-57087</t>
        </is>
      </c>
      <c r="E927" s="3" t="n">
        <v>2</v>
      </c>
      <c r="F927" s="4" t="n">
        <v>129</v>
      </c>
      <c r="G927" s="4">
        <f>IF($E927="","",$E927*$F927)</f>
        <v/>
      </c>
      <c r="H927" s="4">
        <f>IF($B927="","",$E927*VLOOKUP($B927,'Ürünler'!$A$2:$H$51,8,0))</f>
        <v/>
      </c>
      <c r="I927" s="2" t="inlineStr">
        <is>
          <t>Yılmaz Ticaret</t>
        </is>
      </c>
    </row>
    <row r="928">
      <c r="A928" s="11" t="n">
        <v>46199</v>
      </c>
      <c r="B928" s="2" t="inlineStr">
        <is>
          <t>SKU-047</t>
        </is>
      </c>
      <c r="C928" s="6" t="inlineStr">
        <is>
          <t>Çıkış</t>
        </is>
      </c>
      <c r="D928" s="2" t="inlineStr">
        <is>
          <t>SAT-31679</t>
        </is>
      </c>
      <c r="E928" s="3" t="n">
        <v>2</v>
      </c>
      <c r="F928" s="4" t="n">
        <v>179</v>
      </c>
      <c r="G928" s="4">
        <f>IF($E928="","",$E928*$F928)</f>
        <v/>
      </c>
      <c r="H928" s="4">
        <f>IF($B928="","",$E928*VLOOKUP($B928,'Ürünler'!$A$2:$H$51,8,0))</f>
        <v/>
      </c>
      <c r="I928" s="2" t="inlineStr">
        <is>
          <t>Perakende Satış</t>
        </is>
      </c>
    </row>
    <row r="929">
      <c r="A929" s="11" t="n">
        <v>46200</v>
      </c>
      <c r="B929" s="2" t="inlineStr">
        <is>
          <t>SKU-018</t>
        </is>
      </c>
      <c r="C929" s="6" t="inlineStr">
        <is>
          <t>Çıkış</t>
        </is>
      </c>
      <c r="D929" s="2" t="inlineStr">
        <is>
          <t>SAT-64874</t>
        </is>
      </c>
      <c r="E929" s="3" t="n">
        <v>2</v>
      </c>
      <c r="F929" s="4" t="n">
        <v>139</v>
      </c>
      <c r="G929" s="4">
        <f>IF($E929="","",$E929*$F929)</f>
        <v/>
      </c>
      <c r="H929" s="4">
        <f>IF($B929="","",$E929*VLOOKUP($B929,'Ürünler'!$A$2:$H$51,8,0))</f>
        <v/>
      </c>
      <c r="I929" s="2" t="inlineStr">
        <is>
          <t>Yılmaz Ticaret</t>
        </is>
      </c>
    </row>
    <row r="930">
      <c r="A930" s="11" t="n">
        <v>46200</v>
      </c>
      <c r="B930" s="2" t="inlineStr">
        <is>
          <t>SKU-043</t>
        </is>
      </c>
      <c r="C930" s="6" t="inlineStr">
        <is>
          <t>Çıkış</t>
        </is>
      </c>
      <c r="D930" s="2" t="inlineStr">
        <is>
          <t>SAT-12628</t>
        </is>
      </c>
      <c r="E930" s="3" t="n">
        <v>1</v>
      </c>
      <c r="F930" s="4" t="n">
        <v>379</v>
      </c>
      <c r="G930" s="4">
        <f>IF($E930="","",$E930*$F930)</f>
        <v/>
      </c>
      <c r="H930" s="4">
        <f>IF($B930="","",$E930*VLOOKUP($B930,'Ürünler'!$A$2:$H$51,8,0))</f>
        <v/>
      </c>
      <c r="I930" s="2" t="inlineStr">
        <is>
          <t>Mağaza 2</t>
        </is>
      </c>
    </row>
    <row r="931">
      <c r="A931" s="11" t="n">
        <v>46200</v>
      </c>
      <c r="B931" s="2" t="inlineStr">
        <is>
          <t>SKU-048</t>
        </is>
      </c>
      <c r="C931" s="6" t="inlineStr">
        <is>
          <t>Çıkış</t>
        </is>
      </c>
      <c r="D931" s="2" t="inlineStr">
        <is>
          <t>SAT-27647</t>
        </is>
      </c>
      <c r="E931" s="3" t="n">
        <v>1</v>
      </c>
      <c r="F931" s="4" t="n">
        <v>459</v>
      </c>
      <c r="G931" s="4">
        <f>IF($E931="","",$E931*$F931)</f>
        <v/>
      </c>
      <c r="H931" s="4">
        <f>IF($B931="","",$E931*VLOOKUP($B931,'Ürünler'!$A$2:$H$51,8,0))</f>
        <v/>
      </c>
      <c r="I931" s="2" t="inlineStr">
        <is>
          <t>Toptan - Kayseri</t>
        </is>
      </c>
    </row>
    <row r="932">
      <c r="A932" s="11" t="n">
        <v>46201</v>
      </c>
      <c r="B932" s="2" t="inlineStr">
        <is>
          <t>SKU-013</t>
        </is>
      </c>
      <c r="C932" s="6" t="inlineStr">
        <is>
          <t>Çıkış</t>
        </is>
      </c>
      <c r="D932" s="2" t="inlineStr">
        <is>
          <t>SAT-64935</t>
        </is>
      </c>
      <c r="E932" s="3" t="n">
        <v>1</v>
      </c>
      <c r="F932" s="4" t="n">
        <v>599</v>
      </c>
      <c r="G932" s="4">
        <f>IF($E932="","",$E932*$F932)</f>
        <v/>
      </c>
      <c r="H932" s="4">
        <f>IF($B932="","",$E932*VLOOKUP($B932,'Ürünler'!$A$2:$H$51,8,0))</f>
        <v/>
      </c>
      <c r="I932" s="2" t="inlineStr">
        <is>
          <t>Toptan - Ankara</t>
        </is>
      </c>
    </row>
    <row r="933">
      <c r="A933" s="11" t="n">
        <v>46201</v>
      </c>
      <c r="B933" s="2" t="inlineStr">
        <is>
          <t>SKU-027</t>
        </is>
      </c>
      <c r="C933" s="6" t="inlineStr">
        <is>
          <t>Çıkış</t>
        </is>
      </c>
      <c r="D933" s="2" t="inlineStr">
        <is>
          <t>SAT-72065</t>
        </is>
      </c>
      <c r="E933" s="3" t="n">
        <v>1</v>
      </c>
      <c r="F933" s="4" t="n">
        <v>1249</v>
      </c>
      <c r="G933" s="4">
        <f>IF($E933="","",$E933*$F933)</f>
        <v/>
      </c>
      <c r="H933" s="4">
        <f>IF($B933="","",$E933*VLOOKUP($B933,'Ürünler'!$A$2:$H$51,8,0))</f>
        <v/>
      </c>
      <c r="I933" s="2" t="inlineStr">
        <is>
          <t>Yılmaz Ticaret</t>
        </is>
      </c>
    </row>
    <row r="934">
      <c r="A934" s="11" t="n">
        <v>46201</v>
      </c>
      <c r="B934" s="2" t="inlineStr">
        <is>
          <t>SKU-032</t>
        </is>
      </c>
      <c r="C934" s="6" t="inlineStr">
        <is>
          <t>Çıkış</t>
        </is>
      </c>
      <c r="D934" s="2" t="inlineStr">
        <is>
          <t>SAT-65885</t>
        </is>
      </c>
      <c r="E934" s="3" t="n">
        <v>2</v>
      </c>
      <c r="F934" s="4" t="n">
        <v>339</v>
      </c>
      <c r="G934" s="4">
        <f>IF($E934="","",$E934*$F934)</f>
        <v/>
      </c>
      <c r="H934" s="4">
        <f>IF($B934="","",$E934*VLOOKUP($B934,'Ürünler'!$A$2:$H$51,8,0))</f>
        <v/>
      </c>
      <c r="I934" s="2" t="inlineStr">
        <is>
          <t>Toptan - Kayseri</t>
        </is>
      </c>
    </row>
    <row r="935">
      <c r="A935" s="11" t="n">
        <v>46202</v>
      </c>
      <c r="B935" s="2" t="inlineStr">
        <is>
          <t>SKU-002</t>
        </is>
      </c>
      <c r="C935" s="6" t="inlineStr">
        <is>
          <t>Çıkış</t>
        </is>
      </c>
      <c r="D935" s="2" t="inlineStr">
        <is>
          <t>SAT-85525</t>
        </is>
      </c>
      <c r="E935" s="3" t="n">
        <v>2</v>
      </c>
      <c r="F935" s="4" t="n">
        <v>149</v>
      </c>
      <c r="G935" s="4">
        <f>IF($E935="","",$E935*$F935)</f>
        <v/>
      </c>
      <c r="H935" s="4">
        <f>IF($B935="","",$E935*VLOOKUP($B935,'Ürünler'!$A$2:$H$51,8,0))</f>
        <v/>
      </c>
      <c r="I935" s="2" t="inlineStr">
        <is>
          <t>Toptan - Kayseri</t>
        </is>
      </c>
    </row>
    <row r="936">
      <c r="A936" s="11" t="n">
        <v>46202</v>
      </c>
      <c r="B936" s="2" t="inlineStr">
        <is>
          <t>SKU-025</t>
        </is>
      </c>
      <c r="C936" s="6" t="inlineStr">
        <is>
          <t>Çıkış</t>
        </is>
      </c>
      <c r="D936" s="2" t="inlineStr">
        <is>
          <t>SAT-11498</t>
        </is>
      </c>
      <c r="E936" s="3" t="n">
        <v>5</v>
      </c>
      <c r="F936" s="4" t="n">
        <v>749</v>
      </c>
      <c r="G936" s="4">
        <f>IF($E936="","",$E936*$F936)</f>
        <v/>
      </c>
      <c r="H936" s="4">
        <f>IF($B936="","",$E936*VLOOKUP($B936,'Ürünler'!$A$2:$H$51,8,0))</f>
        <v/>
      </c>
      <c r="I936" s="2" t="inlineStr">
        <is>
          <t>Online Sipariş</t>
        </is>
      </c>
    </row>
    <row r="937">
      <c r="A937" s="11" t="n">
        <v>46202</v>
      </c>
      <c r="B937" s="2" t="inlineStr">
        <is>
          <t>SKU-033</t>
        </is>
      </c>
      <c r="C937" s="6" t="inlineStr">
        <is>
          <t>Çıkış</t>
        </is>
      </c>
      <c r="D937" s="2" t="inlineStr">
        <is>
          <t>SAT-55957</t>
        </is>
      </c>
      <c r="E937" s="3" t="n">
        <v>6</v>
      </c>
      <c r="F937" s="4" t="n">
        <v>3290</v>
      </c>
      <c r="G937" s="4">
        <f>IF($E937="","",$E937*$F937)</f>
        <v/>
      </c>
      <c r="H937" s="4">
        <f>IF($B937="","",$E937*VLOOKUP($B937,'Ürünler'!$A$2:$H$51,8,0))</f>
        <v/>
      </c>
      <c r="I937" s="2" t="inlineStr">
        <is>
          <t>Mağaza 2</t>
        </is>
      </c>
    </row>
    <row r="938">
      <c r="A938" s="11" t="n">
        <v>46202</v>
      </c>
      <c r="B938" s="2" t="inlineStr">
        <is>
          <t>SKU-038</t>
        </is>
      </c>
      <c r="C938" s="6" t="inlineStr">
        <is>
          <t>Çıkış</t>
        </is>
      </c>
      <c r="D938" s="2" t="inlineStr">
        <is>
          <t>SAT-86823</t>
        </is>
      </c>
      <c r="E938" s="3" t="n">
        <v>2</v>
      </c>
      <c r="F938" s="4" t="n">
        <v>229</v>
      </c>
      <c r="G938" s="4">
        <f>IF($E938="","",$E938*$F938)</f>
        <v/>
      </c>
      <c r="H938" s="4">
        <f>IF($B938="","",$E938*VLOOKUP($B938,'Ürünler'!$A$2:$H$51,8,0))</f>
        <v/>
      </c>
      <c r="I938" s="2" t="inlineStr">
        <is>
          <t>Online Sipariş</t>
        </is>
      </c>
    </row>
    <row r="939">
      <c r="A939" s="11" t="n">
        <v>46203</v>
      </c>
      <c r="B939" s="2" t="inlineStr">
        <is>
          <t>SKU-033</t>
        </is>
      </c>
      <c r="C939" s="6" t="inlineStr">
        <is>
          <t>Çıkış</t>
        </is>
      </c>
      <c r="D939" s="2" t="inlineStr">
        <is>
          <t>SAT-92938</t>
        </is>
      </c>
      <c r="E939" s="3" t="n">
        <v>11</v>
      </c>
      <c r="F939" s="4" t="n">
        <v>3290</v>
      </c>
      <c r="G939" s="4">
        <f>IF($E939="","",$E939*$F939)</f>
        <v/>
      </c>
      <c r="H939" s="4">
        <f>IF($B939="","",$E939*VLOOKUP($B939,'Ürünler'!$A$2:$H$51,8,0))</f>
        <v/>
      </c>
      <c r="I939" s="2" t="inlineStr">
        <is>
          <t>Toptan - Kayseri</t>
        </is>
      </c>
    </row>
    <row r="940">
      <c r="A940" s="11" t="n">
        <v>46204</v>
      </c>
      <c r="B940" s="2" t="inlineStr">
        <is>
          <t>SKU-003</t>
        </is>
      </c>
      <c r="C940" s="6" t="inlineStr">
        <is>
          <t>Giriş</t>
        </is>
      </c>
      <c r="D940" s="2" t="inlineStr">
        <is>
          <t>ALS-2343</t>
        </is>
      </c>
      <c r="E940" s="3" t="n">
        <v>2</v>
      </c>
      <c r="F940" s="4" t="n">
        <v>85.5</v>
      </c>
      <c r="G940" s="4">
        <f>IF($E940="","",$E940*$F940)</f>
        <v/>
      </c>
      <c r="H940" s="4">
        <f>IF($B940="","",$E940*VLOOKUP($B940,'Ürünler'!$A$2:$H$51,8,0))</f>
        <v/>
      </c>
      <c r="I940" s="2" t="inlineStr">
        <is>
          <t>İthalat Merkezi</t>
        </is>
      </c>
    </row>
    <row r="941">
      <c r="A941" s="11" t="n">
        <v>46204</v>
      </c>
      <c r="B941" s="2" t="inlineStr">
        <is>
          <t>SKU-021</t>
        </is>
      </c>
      <c r="C941" s="6" t="inlineStr">
        <is>
          <t>Giriş</t>
        </is>
      </c>
      <c r="D941" s="2" t="inlineStr">
        <is>
          <t>ALS-6912</t>
        </is>
      </c>
      <c r="E941" s="3" t="n">
        <v>4</v>
      </c>
      <c r="F941" s="4" t="n">
        <v>165</v>
      </c>
      <c r="G941" s="4">
        <f>IF($E941="","",$E941*$F941)</f>
        <v/>
      </c>
      <c r="H941" s="4">
        <f>IF($B941="","",$E941*VLOOKUP($B941,'Ürünler'!$A$2:$H$51,8,0))</f>
        <v/>
      </c>
      <c r="I941" s="2" t="inlineStr">
        <is>
          <t>Denizli Ev Tekstil</t>
        </is>
      </c>
    </row>
    <row r="942">
      <c r="A942" s="11" t="n">
        <v>46204</v>
      </c>
      <c r="B942" s="2" t="inlineStr">
        <is>
          <t>SKU-043</t>
        </is>
      </c>
      <c r="C942" s="6" t="inlineStr">
        <is>
          <t>Giriş</t>
        </is>
      </c>
      <c r="D942" s="2" t="inlineStr">
        <is>
          <t>ALS-8767</t>
        </is>
      </c>
      <c r="E942" s="3" t="n">
        <v>1</v>
      </c>
      <c r="F942" s="4" t="n">
        <v>195</v>
      </c>
      <c r="G942" s="4">
        <f>IF($E942="","",$E942*$F942)</f>
        <v/>
      </c>
      <c r="H942" s="4">
        <f>IF($B942="","",$E942*VLOOKUP($B942,'Ürünler'!$A$2:$H$51,8,0))</f>
        <v/>
      </c>
      <c r="I942" s="2" t="inlineStr">
        <is>
          <t>Bursa Konfeksiyon</t>
        </is>
      </c>
    </row>
    <row r="943">
      <c r="A943" s="11" t="n">
        <v>46204</v>
      </c>
      <c r="B943" s="2" t="inlineStr">
        <is>
          <t>SKU-048</t>
        </is>
      </c>
      <c r="C943" s="6" t="inlineStr">
        <is>
          <t>Giriş</t>
        </is>
      </c>
      <c r="D943" s="2" t="inlineStr">
        <is>
          <t>ALS-9689</t>
        </is>
      </c>
      <c r="E943" s="3" t="n">
        <v>2</v>
      </c>
      <c r="F943" s="4" t="n">
        <v>235</v>
      </c>
      <c r="G943" s="4">
        <f>IF($E943="","",$E943*$F943)</f>
        <v/>
      </c>
      <c r="H943" s="4">
        <f>IF($B943="","",$E943*VLOOKUP($B943,'Ürünler'!$A$2:$H$51,8,0))</f>
        <v/>
      </c>
      <c r="I943" s="2" t="inlineStr">
        <is>
          <t>Ege Tekstil A.Ş.</t>
        </is>
      </c>
    </row>
    <row r="944">
      <c r="A944" s="11" t="n">
        <v>46205</v>
      </c>
      <c r="B944" s="2" t="inlineStr">
        <is>
          <t>SKU-004</t>
        </is>
      </c>
      <c r="C944" s="6" t="inlineStr">
        <is>
          <t>Giriş</t>
        </is>
      </c>
      <c r="D944" s="2" t="inlineStr">
        <is>
          <t>ALS-6794</t>
        </is>
      </c>
      <c r="E944" s="3" t="n">
        <v>1</v>
      </c>
      <c r="F944" s="4" t="n">
        <v>132</v>
      </c>
      <c r="G944" s="4">
        <f>IF($E944="","",$E944*$F944)</f>
        <v/>
      </c>
      <c r="H944" s="4">
        <f>IF($B944="","",$E944*VLOOKUP($B944,'Ürünler'!$A$2:$H$51,8,0))</f>
        <v/>
      </c>
      <c r="I944" s="2" t="inlineStr">
        <is>
          <t>Denizli Ev Tekstil</t>
        </is>
      </c>
    </row>
    <row r="945">
      <c r="A945" s="11" t="n">
        <v>46205</v>
      </c>
      <c r="B945" s="2" t="inlineStr">
        <is>
          <t>SKU-007</t>
        </is>
      </c>
      <c r="C945" s="6" t="inlineStr">
        <is>
          <t>Giriş</t>
        </is>
      </c>
      <c r="D945" s="2" t="inlineStr">
        <is>
          <t>ALS-4571</t>
        </is>
      </c>
      <c r="E945" s="3" t="n">
        <v>5</v>
      </c>
      <c r="F945" s="4" t="n">
        <v>245</v>
      </c>
      <c r="G945" s="4">
        <f>IF($E945="","",$E945*$F945)</f>
        <v/>
      </c>
      <c r="H945" s="4">
        <f>IF($B945="","",$E945*VLOOKUP($B945,'Ürünler'!$A$2:$H$51,8,0))</f>
        <v/>
      </c>
      <c r="I945" s="2" t="inlineStr">
        <is>
          <t>İthalat Merkezi</t>
        </is>
      </c>
    </row>
    <row r="946">
      <c r="A946" s="11" t="n">
        <v>46205</v>
      </c>
      <c r="B946" s="2" t="inlineStr">
        <is>
          <t>SKU-025</t>
        </is>
      </c>
      <c r="C946" s="6" t="inlineStr">
        <is>
          <t>Giriş</t>
        </is>
      </c>
      <c r="D946" s="2" t="inlineStr">
        <is>
          <t>ALS-8625</t>
        </is>
      </c>
      <c r="E946" s="3" t="n">
        <v>11</v>
      </c>
      <c r="F946" s="4" t="n">
        <v>385</v>
      </c>
      <c r="G946" s="4">
        <f>IF($E946="","",$E946*$F946)</f>
        <v/>
      </c>
      <c r="H946" s="4">
        <f>IF($B946="","",$E946*VLOOKUP($B946,'Ürünler'!$A$2:$H$51,8,0))</f>
        <v/>
      </c>
      <c r="I946" s="2" t="inlineStr">
        <is>
          <t>Anadolu Deri Ltd.</t>
        </is>
      </c>
    </row>
    <row r="947">
      <c r="A947" s="11" t="n">
        <v>46205</v>
      </c>
      <c r="B947" s="2" t="inlineStr">
        <is>
          <t>SKU-031</t>
        </is>
      </c>
      <c r="C947" s="6" t="inlineStr">
        <is>
          <t>Giriş</t>
        </is>
      </c>
      <c r="D947" s="2" t="inlineStr">
        <is>
          <t>ALS-7703</t>
        </is>
      </c>
      <c r="E947" s="3" t="n">
        <v>3</v>
      </c>
      <c r="F947" s="4" t="n">
        <v>178</v>
      </c>
      <c r="G947" s="4">
        <f>IF($E947="","",$E947*$F947)</f>
        <v/>
      </c>
      <c r="H947" s="4">
        <f>IF($B947="","",$E947*VLOOKUP($B947,'Ürünler'!$A$2:$H$51,8,0))</f>
        <v/>
      </c>
      <c r="I947" s="2" t="inlineStr">
        <is>
          <t>İthalat Merkezi</t>
        </is>
      </c>
    </row>
    <row r="948">
      <c r="A948" s="11" t="n">
        <v>46205</v>
      </c>
      <c r="B948" s="2" t="inlineStr">
        <is>
          <t>SKU-036</t>
        </is>
      </c>
      <c r="C948" s="6" t="inlineStr">
        <is>
          <t>Giriş</t>
        </is>
      </c>
      <c r="D948" s="2" t="inlineStr">
        <is>
          <t>ALS-5308</t>
        </is>
      </c>
      <c r="E948" s="3" t="n">
        <v>2</v>
      </c>
      <c r="F948" s="4" t="n">
        <v>155</v>
      </c>
      <c r="G948" s="4">
        <f>IF($E948="","",$E948*$F948)</f>
        <v/>
      </c>
      <c r="H948" s="4">
        <f>IF($B948="","",$E948*VLOOKUP($B948,'Ürünler'!$A$2:$H$51,8,0))</f>
        <v/>
      </c>
      <c r="I948" s="2" t="inlineStr">
        <is>
          <t>Denizli Ev Tekstil</t>
        </is>
      </c>
    </row>
    <row r="949">
      <c r="A949" s="11" t="n">
        <v>46205</v>
      </c>
      <c r="B949" s="2" t="inlineStr">
        <is>
          <t>SKU-038</t>
        </is>
      </c>
      <c r="C949" s="6" t="inlineStr">
        <is>
          <t>Giriş</t>
        </is>
      </c>
      <c r="D949" s="2" t="inlineStr">
        <is>
          <t>ALS-1357</t>
        </is>
      </c>
      <c r="E949" s="3" t="n">
        <v>2</v>
      </c>
      <c r="F949" s="4" t="n">
        <v>118</v>
      </c>
      <c r="G949" s="4">
        <f>IF($E949="","",$E949*$F949)</f>
        <v/>
      </c>
      <c r="H949" s="4">
        <f>IF($B949="","",$E949*VLOOKUP($B949,'Ürünler'!$A$2:$H$51,8,0))</f>
        <v/>
      </c>
      <c r="I949" s="2" t="inlineStr">
        <is>
          <t>Ege Tekstil A.Ş.</t>
        </is>
      </c>
    </row>
    <row r="950">
      <c r="A950" s="11" t="n">
        <v>46205</v>
      </c>
      <c r="B950" s="2" t="inlineStr">
        <is>
          <t>SKU-040</t>
        </is>
      </c>
      <c r="C950" s="6" t="inlineStr">
        <is>
          <t>Giriş</t>
        </is>
      </c>
      <c r="D950" s="2" t="inlineStr">
        <is>
          <t>ALS-1020</t>
        </is>
      </c>
      <c r="E950" s="3" t="n">
        <v>8</v>
      </c>
      <c r="F950" s="4" t="n">
        <v>545</v>
      </c>
      <c r="G950" s="4">
        <f>IF($E950="","",$E950*$F950)</f>
        <v/>
      </c>
      <c r="H950" s="4">
        <f>IF($B950="","",$E950*VLOOKUP($B950,'Ürünler'!$A$2:$H$51,8,0))</f>
        <v/>
      </c>
      <c r="I950" s="2" t="inlineStr">
        <is>
          <t>Ege Tekstil A.Ş.</t>
        </is>
      </c>
    </row>
    <row r="951">
      <c r="A951" s="11" t="n">
        <v>46206</v>
      </c>
      <c r="B951" s="2" t="inlineStr">
        <is>
          <t>SKU-010</t>
        </is>
      </c>
      <c r="C951" s="6" t="inlineStr">
        <is>
          <t>Giriş</t>
        </is>
      </c>
      <c r="D951" s="2" t="inlineStr">
        <is>
          <t>ALS-6403</t>
        </is>
      </c>
      <c r="E951" s="3" t="n">
        <v>2</v>
      </c>
      <c r="F951" s="4" t="n">
        <v>198</v>
      </c>
      <c r="G951" s="4">
        <f>IF($E951="","",$E951*$F951)</f>
        <v/>
      </c>
      <c r="H951" s="4">
        <f>IF($B951="","",$E951*VLOOKUP($B951,'Ürünler'!$A$2:$H$51,8,0))</f>
        <v/>
      </c>
      <c r="I951" s="2" t="inlineStr">
        <is>
          <t>İthalat Merkezi</t>
        </is>
      </c>
    </row>
    <row r="952">
      <c r="A952" s="11" t="n">
        <v>46206</v>
      </c>
      <c r="B952" s="2" t="inlineStr">
        <is>
          <t>SKU-013</t>
        </is>
      </c>
      <c r="C952" s="6" t="inlineStr">
        <is>
          <t>Giriş</t>
        </is>
      </c>
      <c r="D952" s="2" t="inlineStr">
        <is>
          <t>ALS-7797</t>
        </is>
      </c>
      <c r="E952" s="3" t="n">
        <v>2</v>
      </c>
      <c r="F952" s="4" t="n">
        <v>320</v>
      </c>
      <c r="G952" s="4">
        <f>IF($E952="","",$E952*$F952)</f>
        <v/>
      </c>
      <c r="H952" s="4">
        <f>IF($B952="","",$E952*VLOOKUP($B952,'Ürünler'!$A$2:$H$51,8,0))</f>
        <v/>
      </c>
      <c r="I952" s="2" t="inlineStr">
        <is>
          <t>Ege Tekstil A.Ş.</t>
        </is>
      </c>
    </row>
    <row r="953">
      <c r="A953" s="11" t="n">
        <v>46206</v>
      </c>
      <c r="B953" s="2" t="inlineStr">
        <is>
          <t>SKU-015</t>
        </is>
      </c>
      <c r="C953" s="6" t="inlineStr">
        <is>
          <t>Giriş</t>
        </is>
      </c>
      <c r="D953" s="2" t="inlineStr">
        <is>
          <t>ALS-7566</t>
        </is>
      </c>
      <c r="E953" s="3" t="n">
        <v>7</v>
      </c>
      <c r="F953" s="4" t="n">
        <v>540</v>
      </c>
      <c r="G953" s="4">
        <f>IF($E953="","",$E953*$F953)</f>
        <v/>
      </c>
      <c r="H953" s="4">
        <f>IF($B953="","",$E953*VLOOKUP($B953,'Ürünler'!$A$2:$H$51,8,0))</f>
        <v/>
      </c>
      <c r="I953" s="2" t="inlineStr">
        <is>
          <t>Ege Tekstil A.Ş.</t>
        </is>
      </c>
    </row>
    <row r="954">
      <c r="A954" s="11" t="n">
        <v>46206</v>
      </c>
      <c r="B954" s="2" t="inlineStr">
        <is>
          <t>SKU-030</t>
        </is>
      </c>
      <c r="C954" s="6" t="inlineStr">
        <is>
          <t>Giriş</t>
        </is>
      </c>
      <c r="D954" s="2" t="inlineStr">
        <is>
          <t>ALS-2430</t>
        </is>
      </c>
      <c r="E954" s="3" t="n">
        <v>3</v>
      </c>
      <c r="F954" s="4" t="n">
        <v>218</v>
      </c>
      <c r="G954" s="4">
        <f>IF($E954="","",$E954*$F954)</f>
        <v/>
      </c>
      <c r="H954" s="4">
        <f>IF($B954="","",$E954*VLOOKUP($B954,'Ürünler'!$A$2:$H$51,8,0))</f>
        <v/>
      </c>
      <c r="I954" s="2" t="inlineStr">
        <is>
          <t>Bursa Konfeksiyon</t>
        </is>
      </c>
    </row>
    <row r="955">
      <c r="A955" s="11" t="n">
        <v>46206</v>
      </c>
      <c r="B955" s="2" t="inlineStr">
        <is>
          <t>SKU-033</t>
        </is>
      </c>
      <c r="C955" s="6" t="inlineStr">
        <is>
          <t>Giriş</t>
        </is>
      </c>
      <c r="D955" s="2" t="inlineStr">
        <is>
          <t>ALS-3281</t>
        </is>
      </c>
      <c r="E955" s="3" t="n">
        <v>23</v>
      </c>
      <c r="F955" s="4" t="n">
        <v>1680</v>
      </c>
      <c r="G955" s="4">
        <f>IF($E955="","",$E955*$F955)</f>
        <v/>
      </c>
      <c r="H955" s="4">
        <f>IF($B955="","",$E955*VLOOKUP($B955,'Ürünler'!$A$2:$H$51,8,0))</f>
        <v/>
      </c>
      <c r="I955" s="2" t="inlineStr">
        <is>
          <t>Bursa Konfeksiyon</t>
        </is>
      </c>
    </row>
    <row r="956">
      <c r="A956" s="11" t="n">
        <v>46206</v>
      </c>
      <c r="B956" s="2" t="inlineStr">
        <is>
          <t>SKU-034</t>
        </is>
      </c>
      <c r="C956" s="6" t="inlineStr">
        <is>
          <t>Giriş</t>
        </is>
      </c>
      <c r="D956" s="2" t="inlineStr">
        <is>
          <t>ALS-1848</t>
        </is>
      </c>
      <c r="E956" s="3" t="n">
        <v>3</v>
      </c>
      <c r="F956" s="4" t="n">
        <v>96</v>
      </c>
      <c r="G956" s="4">
        <f>IF($E956="","",$E956*$F956)</f>
        <v/>
      </c>
      <c r="H956" s="4">
        <f>IF($B956="","",$E956*VLOOKUP($B956,'Ürünler'!$A$2:$H$51,8,0))</f>
        <v/>
      </c>
      <c r="I956" s="2" t="inlineStr">
        <is>
          <t>İthalat Merkezi</t>
        </is>
      </c>
    </row>
    <row r="957">
      <c r="A957" s="11" t="n">
        <v>46206</v>
      </c>
      <c r="B957" s="2" t="inlineStr">
        <is>
          <t>SKU-037</t>
        </is>
      </c>
      <c r="C957" s="6" t="inlineStr">
        <is>
          <t>Giriş</t>
        </is>
      </c>
      <c r="D957" s="2" t="inlineStr">
        <is>
          <t>ALS-5584</t>
        </is>
      </c>
      <c r="E957" s="3" t="n">
        <v>4</v>
      </c>
      <c r="F957" s="4" t="n">
        <v>285</v>
      </c>
      <c r="G957" s="4">
        <f>IF($E957="","",$E957*$F957)</f>
        <v/>
      </c>
      <c r="H957" s="4">
        <f>IF($B957="","",$E957*VLOOKUP($B957,'Ürünler'!$A$2:$H$51,8,0))</f>
        <v/>
      </c>
      <c r="I957" s="2" t="inlineStr">
        <is>
          <t>Ege Tekstil A.Ş.</t>
        </is>
      </c>
    </row>
    <row r="958">
      <c r="A958" s="11" t="n">
        <v>46206</v>
      </c>
      <c r="B958" s="2" t="inlineStr">
        <is>
          <t>SKU-041</t>
        </is>
      </c>
      <c r="C958" s="6" t="inlineStr">
        <is>
          <t>Giriş</t>
        </is>
      </c>
      <c r="D958" s="2" t="inlineStr">
        <is>
          <t>ALS-8303</t>
        </is>
      </c>
      <c r="E958" s="3" t="n">
        <v>3</v>
      </c>
      <c r="F958" s="4" t="n">
        <v>78</v>
      </c>
      <c r="G958" s="4">
        <f>IF($E958="","",$E958*$F958)</f>
        <v/>
      </c>
      <c r="H958" s="4">
        <f>IF($B958="","",$E958*VLOOKUP($B958,'Ürünler'!$A$2:$H$51,8,0))</f>
        <v/>
      </c>
      <c r="I958" s="2" t="inlineStr">
        <is>
          <t>Ege Tekstil A.Ş.</t>
        </is>
      </c>
    </row>
    <row r="959">
      <c r="A959" s="11" t="n">
        <v>46206</v>
      </c>
      <c r="B959" s="2" t="inlineStr">
        <is>
          <t>SKU-045</t>
        </is>
      </c>
      <c r="C959" s="6" t="inlineStr">
        <is>
          <t>Giriş</t>
        </is>
      </c>
      <c r="D959" s="2" t="inlineStr">
        <is>
          <t>ALS-7609</t>
        </is>
      </c>
      <c r="E959" s="3" t="n">
        <v>1</v>
      </c>
      <c r="F959" s="4" t="n">
        <v>62</v>
      </c>
      <c r="G959" s="4">
        <f>IF($E959="","",$E959*$F959)</f>
        <v/>
      </c>
      <c r="H959" s="4">
        <f>IF($B959="","",$E959*VLOOKUP($B959,'Ürünler'!$A$2:$H$51,8,0))</f>
        <v/>
      </c>
      <c r="I959" s="2" t="inlineStr">
        <is>
          <t>Ege Tekstil A.Ş.</t>
        </is>
      </c>
    </row>
    <row r="960">
      <c r="A960" s="11" t="n">
        <v>46207</v>
      </c>
      <c r="B960" s="2" t="inlineStr">
        <is>
          <t>SKU-002</t>
        </is>
      </c>
      <c r="C960" s="6" t="inlineStr">
        <is>
          <t>Giriş</t>
        </is>
      </c>
      <c r="D960" s="2" t="inlineStr">
        <is>
          <t>ALS-8749</t>
        </is>
      </c>
      <c r="E960" s="3" t="n">
        <v>3</v>
      </c>
      <c r="F960" s="4" t="n">
        <v>85.5</v>
      </c>
      <c r="G960" s="4">
        <f>IF($E960="","",$E960*$F960)</f>
        <v/>
      </c>
      <c r="H960" s="4">
        <f>IF($B960="","",$E960*VLOOKUP($B960,'Ürünler'!$A$2:$H$51,8,0))</f>
        <v/>
      </c>
      <c r="I960" s="2" t="inlineStr">
        <is>
          <t>İthalat Merkezi</t>
        </is>
      </c>
    </row>
    <row r="961">
      <c r="A961" s="11" t="n">
        <v>46207</v>
      </c>
      <c r="B961" s="2" t="inlineStr">
        <is>
          <t>SKU-005</t>
        </is>
      </c>
      <c r="C961" s="6" t="inlineStr">
        <is>
          <t>Giriş</t>
        </is>
      </c>
      <c r="D961" s="2" t="inlineStr">
        <is>
          <t>ALS-7888</t>
        </is>
      </c>
      <c r="E961" s="3" t="n">
        <v>3</v>
      </c>
      <c r="F961" s="4" t="n">
        <v>132</v>
      </c>
      <c r="G961" s="4">
        <f>IF($E961="","",$E961*$F961)</f>
        <v/>
      </c>
      <c r="H961" s="4">
        <f>IF($B961="","",$E961*VLOOKUP($B961,'Ürünler'!$A$2:$H$51,8,0))</f>
        <v/>
      </c>
      <c r="I961" s="2" t="inlineStr">
        <is>
          <t>İthalat Merkezi</t>
        </is>
      </c>
    </row>
    <row r="962">
      <c r="A962" s="11" t="n">
        <v>46207</v>
      </c>
      <c r="B962" s="2" t="inlineStr">
        <is>
          <t>SKU-008</t>
        </is>
      </c>
      <c r="C962" s="6" t="inlineStr">
        <is>
          <t>Giriş</t>
        </is>
      </c>
      <c r="D962" s="2" t="inlineStr">
        <is>
          <t>ALS-8800</t>
        </is>
      </c>
      <c r="E962" s="3" t="n">
        <v>2</v>
      </c>
      <c r="F962" s="4" t="n">
        <v>258</v>
      </c>
      <c r="G962" s="4">
        <f>IF($E962="","",$E962*$F962)</f>
        <v/>
      </c>
      <c r="H962" s="4">
        <f>IF($B962="","",$E962*VLOOKUP($B962,'Ürünler'!$A$2:$H$51,8,0))</f>
        <v/>
      </c>
      <c r="I962" s="2" t="inlineStr">
        <is>
          <t>İthalat Merkezi</t>
        </is>
      </c>
    </row>
    <row r="963">
      <c r="A963" s="11" t="n">
        <v>46207</v>
      </c>
      <c r="B963" s="2" t="inlineStr">
        <is>
          <t>SKU-016</t>
        </is>
      </c>
      <c r="C963" s="6" t="inlineStr">
        <is>
          <t>Giriş</t>
        </is>
      </c>
      <c r="D963" s="2" t="inlineStr">
        <is>
          <t>ALS-8138</t>
        </is>
      </c>
      <c r="E963" s="3" t="n">
        <v>3</v>
      </c>
      <c r="F963" s="4" t="n">
        <v>540</v>
      </c>
      <c r="G963" s="4">
        <f>IF($E963="","",$E963*$F963)</f>
        <v/>
      </c>
      <c r="H963" s="4">
        <f>IF($B963="","",$E963*VLOOKUP($B963,'Ürünler'!$A$2:$H$51,8,0))</f>
        <v/>
      </c>
      <c r="I963" s="2" t="inlineStr">
        <is>
          <t>Denizli Ev Tekstil</t>
        </is>
      </c>
    </row>
    <row r="964">
      <c r="A964" s="11" t="n">
        <v>46207</v>
      </c>
      <c r="B964" s="2" t="inlineStr">
        <is>
          <t>SKU-018</t>
        </is>
      </c>
      <c r="C964" s="6" t="inlineStr">
        <is>
          <t>Giriş</t>
        </is>
      </c>
      <c r="D964" s="2" t="inlineStr">
        <is>
          <t>ALS-3267</t>
        </is>
      </c>
      <c r="E964" s="3" t="n">
        <v>4</v>
      </c>
      <c r="F964" s="4" t="n">
        <v>68</v>
      </c>
      <c r="G964" s="4">
        <f>IF($E964="","",$E964*$F964)</f>
        <v/>
      </c>
      <c r="H964" s="4">
        <f>IF($B964="","",$E964*VLOOKUP($B964,'Ürünler'!$A$2:$H$51,8,0))</f>
        <v/>
      </c>
      <c r="I964" s="2" t="inlineStr">
        <is>
          <t>Anadolu Deri Ltd.</t>
        </is>
      </c>
    </row>
    <row r="965">
      <c r="A965" s="11" t="n">
        <v>46207</v>
      </c>
      <c r="B965" s="2" t="inlineStr">
        <is>
          <t>SKU-027</t>
        </is>
      </c>
      <c r="C965" s="6" t="inlineStr">
        <is>
          <t>Giriş</t>
        </is>
      </c>
      <c r="D965" s="2" t="inlineStr">
        <is>
          <t>ALS-5927</t>
        </is>
      </c>
      <c r="E965" s="3" t="n">
        <v>2</v>
      </c>
      <c r="F965" s="4" t="n">
        <v>620</v>
      </c>
      <c r="G965" s="4">
        <f>IF($E965="","",$E965*$F965)</f>
        <v/>
      </c>
      <c r="H965" s="4">
        <f>IF($B965="","",$E965*VLOOKUP($B965,'Ürünler'!$A$2:$H$51,8,0))</f>
        <v/>
      </c>
      <c r="I965" s="2" t="inlineStr">
        <is>
          <t>Bursa Konfeksiyon</t>
        </is>
      </c>
    </row>
    <row r="966">
      <c r="A966" s="11" t="n">
        <v>46207</v>
      </c>
      <c r="B966" s="2" t="inlineStr">
        <is>
          <t>SKU-032</t>
        </is>
      </c>
      <c r="C966" s="6" t="inlineStr">
        <is>
          <t>Giriş</t>
        </is>
      </c>
      <c r="D966" s="2" t="inlineStr">
        <is>
          <t>ALS-7636</t>
        </is>
      </c>
      <c r="E966" s="3" t="n">
        <v>4</v>
      </c>
      <c r="F966" s="4" t="n">
        <v>178</v>
      </c>
      <c r="G966" s="4">
        <f>IF($E966="","",$E966*$F966)</f>
        <v/>
      </c>
      <c r="H966" s="4">
        <f>IF($B966="","",$E966*VLOOKUP($B966,'Ürünler'!$A$2:$H$51,8,0))</f>
        <v/>
      </c>
      <c r="I966" s="2" t="inlineStr">
        <is>
          <t>Bursa Konfeksiyon</t>
        </is>
      </c>
    </row>
    <row r="967">
      <c r="A967" s="11" t="n">
        <v>46208</v>
      </c>
      <c r="B967" s="2" t="inlineStr">
        <is>
          <t>SKU-001</t>
        </is>
      </c>
      <c r="C967" s="6" t="inlineStr">
        <is>
          <t>Giriş</t>
        </is>
      </c>
      <c r="D967" s="2" t="inlineStr">
        <is>
          <t>ALS-9201</t>
        </is>
      </c>
      <c r="E967" s="3" t="n">
        <v>2</v>
      </c>
      <c r="F967" s="4" t="n">
        <v>85.5</v>
      </c>
      <c r="G967" s="4">
        <f>IF($E967="","",$E967*$F967)</f>
        <v/>
      </c>
      <c r="H967" s="4">
        <f>IF($B967="","",$E967*VLOOKUP($B967,'Ürünler'!$A$2:$H$51,8,0))</f>
        <v/>
      </c>
      <c r="I967" s="2" t="inlineStr">
        <is>
          <t>Bursa Konfeksiyon</t>
        </is>
      </c>
    </row>
    <row r="968">
      <c r="A968" s="11" t="n">
        <v>46208</v>
      </c>
      <c r="B968" s="2" t="inlineStr">
        <is>
          <t>SKU-006</t>
        </is>
      </c>
      <c r="C968" s="6" t="inlineStr">
        <is>
          <t>Giriş</t>
        </is>
      </c>
      <c r="D968" s="2" t="inlineStr">
        <is>
          <t>ALS-4841</t>
        </is>
      </c>
      <c r="E968" s="3" t="n">
        <v>4</v>
      </c>
      <c r="F968" s="4" t="n">
        <v>245</v>
      </c>
      <c r="G968" s="4">
        <f>IF($E968="","",$E968*$F968)</f>
        <v/>
      </c>
      <c r="H968" s="4">
        <f>IF($B968="","",$E968*VLOOKUP($B968,'Ürünler'!$A$2:$H$51,8,0))</f>
        <v/>
      </c>
      <c r="I968" s="2" t="inlineStr">
        <is>
          <t>Anadolu Deri Ltd.</t>
        </is>
      </c>
    </row>
    <row r="969">
      <c r="A969" s="11" t="n">
        <v>46208</v>
      </c>
      <c r="B969" s="2" t="inlineStr">
        <is>
          <t>SKU-009</t>
        </is>
      </c>
      <c r="C969" s="6" t="inlineStr">
        <is>
          <t>Giriş</t>
        </is>
      </c>
      <c r="D969" s="2" t="inlineStr">
        <is>
          <t>ALS-8025</t>
        </is>
      </c>
      <c r="E969" s="3" t="n">
        <v>1</v>
      </c>
      <c r="F969" s="4" t="n">
        <v>198</v>
      </c>
      <c r="G969" s="4">
        <f>IF($E969="","",$E969*$F969)</f>
        <v/>
      </c>
      <c r="H969" s="4">
        <f>IF($B969="","",$E969*VLOOKUP($B969,'Ürünler'!$A$2:$H$51,8,0))</f>
        <v/>
      </c>
      <c r="I969" s="2" t="inlineStr">
        <is>
          <t>Anadolu Deri Ltd.</t>
        </is>
      </c>
    </row>
    <row r="970">
      <c r="A970" s="11" t="n">
        <v>46208</v>
      </c>
      <c r="B970" s="2" t="inlineStr">
        <is>
          <t>SKU-024</t>
        </is>
      </c>
      <c r="C970" s="6" t="inlineStr">
        <is>
          <t>Giriş</t>
        </is>
      </c>
      <c r="D970" s="2" t="inlineStr">
        <is>
          <t>ALS-4396</t>
        </is>
      </c>
      <c r="E970" s="3" t="n">
        <v>1</v>
      </c>
      <c r="F970" s="4" t="n">
        <v>148</v>
      </c>
      <c r="G970" s="4">
        <f>IF($E970="","",$E970*$F970)</f>
        <v/>
      </c>
      <c r="H970" s="4">
        <f>IF($B970="","",$E970*VLOOKUP($B970,'Ürünler'!$A$2:$H$51,8,0))</f>
        <v/>
      </c>
      <c r="I970" s="2" t="inlineStr">
        <is>
          <t>İthalat Merkezi</t>
        </is>
      </c>
    </row>
    <row r="971">
      <c r="A971" s="11" t="n">
        <v>46208</v>
      </c>
      <c r="B971" s="2" t="inlineStr">
        <is>
          <t>SKU-050</t>
        </is>
      </c>
      <c r="C971" s="6" t="inlineStr">
        <is>
          <t>Giriş</t>
        </is>
      </c>
      <c r="D971" s="2" t="inlineStr">
        <is>
          <t>ALS-4154</t>
        </is>
      </c>
      <c r="E971" s="3" t="n">
        <v>5</v>
      </c>
      <c r="F971" s="4" t="n">
        <v>34</v>
      </c>
      <c r="G971" s="4">
        <f>IF($E971="","",$E971*$F971)</f>
        <v/>
      </c>
      <c r="H971" s="4">
        <f>IF($B971="","",$E971*VLOOKUP($B971,'Ürünler'!$A$2:$H$51,8,0))</f>
        <v/>
      </c>
      <c r="I971" s="2" t="inlineStr">
        <is>
          <t>Anadolu Deri Ltd.</t>
        </is>
      </c>
    </row>
    <row r="972">
      <c r="A972" s="11" t="n">
        <v>46209</v>
      </c>
      <c r="B972" s="2" t="inlineStr">
        <is>
          <t>SKU-028</t>
        </is>
      </c>
      <c r="C972" s="6" t="inlineStr">
        <is>
          <t>Giriş</t>
        </is>
      </c>
      <c r="D972" s="2" t="inlineStr">
        <is>
          <t>ALS-5216</t>
        </is>
      </c>
      <c r="E972" s="3" t="n">
        <v>2</v>
      </c>
      <c r="F972" s="4" t="n">
        <v>1240</v>
      </c>
      <c r="G972" s="4">
        <f>IF($E972="","",$E972*$F972)</f>
        <v/>
      </c>
      <c r="H972" s="4">
        <f>IF($B972="","",$E972*VLOOKUP($B972,'Ürünler'!$A$2:$H$51,8,0))</f>
        <v/>
      </c>
      <c r="I972" s="2" t="inlineStr">
        <is>
          <t>İthalat Merkezi</t>
        </is>
      </c>
    </row>
    <row r="973">
      <c r="A973" s="11" t="n">
        <v>46209</v>
      </c>
      <c r="B973" s="2" t="inlineStr">
        <is>
          <t>SKU-044</t>
        </is>
      </c>
      <c r="C973" s="6" t="inlineStr">
        <is>
          <t>Giriş</t>
        </is>
      </c>
      <c r="D973" s="2" t="inlineStr">
        <is>
          <t>ALS-5269</t>
        </is>
      </c>
      <c r="E973" s="3" t="n">
        <v>2</v>
      </c>
      <c r="F973" s="4" t="n">
        <v>268</v>
      </c>
      <c r="G973" s="4">
        <f>IF($E973="","",$E973*$F973)</f>
        <v/>
      </c>
      <c r="H973" s="4">
        <f>IF($B973="","",$E973*VLOOKUP($B973,'Ürünler'!$A$2:$H$51,8,0))</f>
        <v/>
      </c>
      <c r="I973" s="2" t="inlineStr">
        <is>
          <t>Denizli Ev Tekstil</t>
        </is>
      </c>
    </row>
    <row r="974">
      <c r="A974" s="11" t="n">
        <v>46210</v>
      </c>
      <c r="B974" s="2" t="inlineStr">
        <is>
          <t>SKU-011</t>
        </is>
      </c>
      <c r="C974" s="6" t="inlineStr">
        <is>
          <t>Giriş</t>
        </is>
      </c>
      <c r="D974" s="2" t="inlineStr">
        <is>
          <t>ALS-4826</t>
        </is>
      </c>
      <c r="E974" s="3" t="n">
        <v>1</v>
      </c>
      <c r="F974" s="4" t="n">
        <v>890</v>
      </c>
      <c r="G974" s="4">
        <f>IF($E974="","",$E974*$F974)</f>
        <v/>
      </c>
      <c r="H974" s="4">
        <f>IF($B974="","",$E974*VLOOKUP($B974,'Ürünler'!$A$2:$H$51,8,0))</f>
        <v/>
      </c>
      <c r="I974" s="2" t="inlineStr">
        <is>
          <t>İthalat Merkezi</t>
        </is>
      </c>
    </row>
    <row r="975">
      <c r="A975" s="11" t="n">
        <v>46210</v>
      </c>
      <c r="B975" s="2" t="inlineStr">
        <is>
          <t>SKU-014</t>
        </is>
      </c>
      <c r="C975" s="6" t="inlineStr">
        <is>
          <t>Giriş</t>
        </is>
      </c>
      <c r="D975" s="2" t="inlineStr">
        <is>
          <t>ALS-7984</t>
        </is>
      </c>
      <c r="E975" s="3" t="n">
        <v>2</v>
      </c>
      <c r="F975" s="4" t="n">
        <v>540</v>
      </c>
      <c r="G975" s="4">
        <f>IF($E975="","",$E975*$F975)</f>
        <v/>
      </c>
      <c r="H975" s="4">
        <f>IF($B975="","",$E975*VLOOKUP($B975,'Ürünler'!$A$2:$H$51,8,0))</f>
        <v/>
      </c>
      <c r="I975" s="2" t="inlineStr">
        <is>
          <t>Ege Tekstil A.Ş.</t>
        </is>
      </c>
    </row>
    <row r="976">
      <c r="A976" s="11" t="n">
        <v>46210</v>
      </c>
      <c r="B976" s="2" t="inlineStr">
        <is>
          <t>SKU-017</t>
        </is>
      </c>
      <c r="C976" s="6" t="inlineStr">
        <is>
          <t>Giriş</t>
        </is>
      </c>
      <c r="D976" s="2" t="inlineStr">
        <is>
          <t>ALS-6543</t>
        </is>
      </c>
      <c r="E976" s="3" t="n">
        <v>4</v>
      </c>
      <c r="F976" s="4" t="n">
        <v>1150</v>
      </c>
      <c r="G976" s="4">
        <f>IF($E976="","",$E976*$F976)</f>
        <v/>
      </c>
      <c r="H976" s="4">
        <f>IF($B976="","",$E976*VLOOKUP($B976,'Ürünler'!$A$2:$H$51,8,0))</f>
        <v/>
      </c>
      <c r="I976" s="2" t="inlineStr">
        <is>
          <t>Denizli Ev Tekstil</t>
        </is>
      </c>
    </row>
    <row r="977">
      <c r="A977" s="11" t="n">
        <v>46210</v>
      </c>
      <c r="B977" s="2" t="inlineStr">
        <is>
          <t>SKU-020</t>
        </is>
      </c>
      <c r="C977" s="6" t="inlineStr">
        <is>
          <t>Giriş</t>
        </is>
      </c>
      <c r="D977" s="2" t="inlineStr">
        <is>
          <t>ALS-3730</t>
        </is>
      </c>
      <c r="E977" s="3" t="n">
        <v>1</v>
      </c>
      <c r="F977" s="4" t="n">
        <v>165</v>
      </c>
      <c r="G977" s="4">
        <f>IF($E977="","",$E977*$F977)</f>
        <v/>
      </c>
      <c r="H977" s="4">
        <f>IF($B977="","",$E977*VLOOKUP($B977,'Ürünler'!$A$2:$H$51,8,0))</f>
        <v/>
      </c>
      <c r="I977" s="2" t="inlineStr">
        <is>
          <t>İthalat Merkezi</t>
        </is>
      </c>
    </row>
    <row r="978">
      <c r="A978" s="11" t="n">
        <v>46210</v>
      </c>
      <c r="B978" s="2" t="inlineStr">
        <is>
          <t>SKU-035</t>
        </is>
      </c>
      <c r="C978" s="6" t="inlineStr">
        <is>
          <t>Giriş</t>
        </is>
      </c>
      <c r="D978" s="2" t="inlineStr">
        <is>
          <t>ALS-2847</t>
        </is>
      </c>
      <c r="E978" s="3" t="n">
        <v>2</v>
      </c>
      <c r="F978" s="4" t="n">
        <v>155</v>
      </c>
      <c r="G978" s="4">
        <f>IF($E978="","",$E978*$F978)</f>
        <v/>
      </c>
      <c r="H978" s="4">
        <f>IF($B978="","",$E978*VLOOKUP($B978,'Ürünler'!$A$2:$H$51,8,0))</f>
        <v/>
      </c>
      <c r="I978" s="2" t="inlineStr">
        <is>
          <t>Bursa Konfeksiyon</t>
        </is>
      </c>
    </row>
    <row r="979">
      <c r="A979" s="11" t="n">
        <v>46210</v>
      </c>
      <c r="B979" s="2" t="inlineStr">
        <is>
          <t>SKU-042</t>
        </is>
      </c>
      <c r="C979" s="6" t="inlineStr">
        <is>
          <t>Giriş</t>
        </is>
      </c>
      <c r="D979" s="2" t="inlineStr">
        <is>
          <t>ALS-1635</t>
        </is>
      </c>
      <c r="E979" s="3" t="n">
        <v>2</v>
      </c>
      <c r="F979" s="4" t="n">
        <v>320</v>
      </c>
      <c r="G979" s="4">
        <f>IF($E979="","",$E979*$F979)</f>
        <v/>
      </c>
      <c r="H979" s="4">
        <f>IF($B979="","",$E979*VLOOKUP($B979,'Ürünler'!$A$2:$H$51,8,0))</f>
        <v/>
      </c>
      <c r="I979" s="2" t="inlineStr">
        <is>
          <t>İthalat Merkezi</t>
        </is>
      </c>
    </row>
    <row r="980">
      <c r="A980" s="11" t="n">
        <v>46211</v>
      </c>
      <c r="B980" s="2" t="inlineStr">
        <is>
          <t>SKU-022</t>
        </is>
      </c>
      <c r="C980" s="6" t="inlineStr">
        <is>
          <t>Giriş</t>
        </is>
      </c>
      <c r="D980" s="2" t="inlineStr">
        <is>
          <t>ALS-4342</t>
        </is>
      </c>
      <c r="E980" s="3" t="n">
        <v>4</v>
      </c>
      <c r="F980" s="4" t="n">
        <v>58</v>
      </c>
      <c r="G980" s="4">
        <f>IF($E980="","",$E980*$F980)</f>
        <v/>
      </c>
      <c r="H980" s="4">
        <f>IF($B980="","",$E980*VLOOKUP($B980,'Ürünler'!$A$2:$H$51,8,0))</f>
        <v/>
      </c>
      <c r="I980" s="2" t="inlineStr">
        <is>
          <t>Anadolu Deri Ltd.</t>
        </is>
      </c>
    </row>
    <row r="981">
      <c r="A981" s="11" t="n">
        <v>46211</v>
      </c>
      <c r="B981" s="2" t="inlineStr">
        <is>
          <t>SKU-029</t>
        </is>
      </c>
      <c r="C981" s="6" t="inlineStr">
        <is>
          <t>Giriş</t>
        </is>
      </c>
      <c r="D981" s="2" t="inlineStr">
        <is>
          <t>ALS-8109</t>
        </is>
      </c>
      <c r="E981" s="3" t="n">
        <v>3</v>
      </c>
      <c r="F981" s="4" t="n">
        <v>218</v>
      </c>
      <c r="G981" s="4">
        <f>IF($E981="","",$E981*$F981)</f>
        <v/>
      </c>
      <c r="H981" s="4">
        <f>IF($B981="","",$E981*VLOOKUP($B981,'Ürünler'!$A$2:$H$51,8,0))</f>
        <v/>
      </c>
      <c r="I981" s="2" t="inlineStr">
        <is>
          <t>Anadolu Deri Ltd.</t>
        </is>
      </c>
    </row>
    <row r="982">
      <c r="A982" s="11" t="n">
        <v>46211</v>
      </c>
      <c r="B982" s="2" t="inlineStr">
        <is>
          <t>SKU-046</t>
        </is>
      </c>
      <c r="C982" s="6" t="inlineStr">
        <is>
          <t>Giriş</t>
        </is>
      </c>
      <c r="D982" s="2" t="inlineStr">
        <is>
          <t>ALS-1820</t>
        </is>
      </c>
      <c r="E982" s="3" t="n">
        <v>2</v>
      </c>
      <c r="F982" s="4" t="n">
        <v>210</v>
      </c>
      <c r="G982" s="4">
        <f>IF($E982="","",$E982*$F982)</f>
        <v/>
      </c>
      <c r="H982" s="4">
        <f>IF($B982="","",$E982*VLOOKUP($B982,'Ürünler'!$A$2:$H$51,8,0))</f>
        <v/>
      </c>
      <c r="I982" s="2" t="inlineStr">
        <is>
          <t>Ege Tekstil A.Ş.</t>
        </is>
      </c>
    </row>
    <row r="983">
      <c r="A983" s="11" t="n">
        <v>46211</v>
      </c>
      <c r="B983" s="2" t="inlineStr">
        <is>
          <t>SKU-047</t>
        </is>
      </c>
      <c r="C983" s="6" t="inlineStr">
        <is>
          <t>Giriş</t>
        </is>
      </c>
      <c r="D983" s="2" t="inlineStr">
        <is>
          <t>ALS-6253</t>
        </is>
      </c>
      <c r="E983" s="3" t="n">
        <v>1</v>
      </c>
      <c r="F983" s="4" t="n">
        <v>88</v>
      </c>
      <c r="G983" s="4">
        <f>IF($E983="","",$E983*$F983)</f>
        <v/>
      </c>
      <c r="H983" s="4">
        <f>IF($B983="","",$E983*VLOOKUP($B983,'Ürünler'!$A$2:$H$51,8,0))</f>
        <v/>
      </c>
      <c r="I983" s="2" t="inlineStr">
        <is>
          <t>Bursa Konfeksiyon</t>
        </is>
      </c>
    </row>
    <row r="984">
      <c r="A984" s="11" t="n">
        <v>46211</v>
      </c>
      <c r="B984" s="2" t="inlineStr">
        <is>
          <t>SKU-049</t>
        </is>
      </c>
      <c r="C984" s="6" t="inlineStr">
        <is>
          <t>Giriş</t>
        </is>
      </c>
      <c r="D984" s="2" t="inlineStr">
        <is>
          <t>ALS-4695</t>
        </is>
      </c>
      <c r="E984" s="3" t="n">
        <v>3</v>
      </c>
      <c r="F984" s="4" t="n">
        <v>265</v>
      </c>
      <c r="G984" s="4">
        <f>IF($E984="","",$E984*$F984)</f>
        <v/>
      </c>
      <c r="H984" s="4">
        <f>IF($B984="","",$E984*VLOOKUP($B984,'Ürünler'!$A$2:$H$51,8,0))</f>
        <v/>
      </c>
      <c r="I984" s="2" t="inlineStr">
        <is>
          <t>Anadolu Deri Ltd.</t>
        </is>
      </c>
    </row>
    <row r="985">
      <c r="A985" s="11" t="n">
        <v>46212</v>
      </c>
      <c r="B985" s="2" t="inlineStr">
        <is>
          <t>SKU-019</t>
        </is>
      </c>
      <c r="C985" s="6" t="inlineStr">
        <is>
          <t>Giriş</t>
        </is>
      </c>
      <c r="D985" s="2" t="inlineStr">
        <is>
          <t>ALS-9316</t>
        </is>
      </c>
      <c r="E985" s="3" t="n">
        <v>3</v>
      </c>
      <c r="F985" s="4" t="n">
        <v>42</v>
      </c>
      <c r="G985" s="4">
        <f>IF($E985="","",$E985*$F985)</f>
        <v/>
      </c>
      <c r="H985" s="4">
        <f>IF($B985="","",$E985*VLOOKUP($B985,'Ürünler'!$A$2:$H$51,8,0))</f>
        <v/>
      </c>
      <c r="I985" s="2" t="inlineStr">
        <is>
          <t>Denizli Ev Tekstil</t>
        </is>
      </c>
    </row>
    <row r="986">
      <c r="A986" s="11" t="n">
        <v>46212</v>
      </c>
      <c r="B986" s="2" t="inlineStr">
        <is>
          <t>SKU-023</t>
        </is>
      </c>
      <c r="C986" s="6" t="inlineStr">
        <is>
          <t>Giriş</t>
        </is>
      </c>
      <c r="D986" s="2" t="inlineStr">
        <is>
          <t>ALS-7576</t>
        </is>
      </c>
      <c r="E986" s="3" t="n">
        <v>2</v>
      </c>
      <c r="F986" s="4" t="n">
        <v>72</v>
      </c>
      <c r="G986" s="4">
        <f>IF($E986="","",$E986*$F986)</f>
        <v/>
      </c>
      <c r="H986" s="4">
        <f>IF($B986="","",$E986*VLOOKUP($B986,'Ürünler'!$A$2:$H$51,8,0))</f>
        <v/>
      </c>
      <c r="I986" s="2" t="inlineStr">
        <is>
          <t>Denizli Ev Tekstil</t>
        </is>
      </c>
    </row>
    <row r="987">
      <c r="A987" s="11" t="n">
        <v>46212</v>
      </c>
      <c r="B987" s="2" t="inlineStr">
        <is>
          <t>SKU-026</t>
        </is>
      </c>
      <c r="C987" s="6" t="inlineStr">
        <is>
          <t>Giriş</t>
        </is>
      </c>
      <c r="D987" s="2" t="inlineStr">
        <is>
          <t>ALS-7439</t>
        </is>
      </c>
      <c r="E987" s="3" t="n">
        <v>1</v>
      </c>
      <c r="F987" s="4" t="n">
        <v>295</v>
      </c>
      <c r="G987" s="4">
        <f>IF($E987="","",$E987*$F987)</f>
        <v/>
      </c>
      <c r="H987" s="4">
        <f>IF($B987="","",$E987*VLOOKUP($B987,'Ürünler'!$A$2:$H$51,8,0))</f>
        <v/>
      </c>
      <c r="I987" s="2" t="inlineStr">
        <is>
          <t>Denizli Ev Tekstil</t>
        </is>
      </c>
    </row>
    <row r="988">
      <c r="A988" s="11" t="n">
        <v>46213</v>
      </c>
      <c r="B988" s="2" t="inlineStr">
        <is>
          <t>SKU-012</t>
        </is>
      </c>
      <c r="C988" s="6" t="inlineStr">
        <is>
          <t>Giriş</t>
        </is>
      </c>
      <c r="D988" s="2" t="inlineStr">
        <is>
          <t>ALS-6772</t>
        </is>
      </c>
      <c r="E988" s="3" t="n">
        <v>15</v>
      </c>
      <c r="F988" s="4" t="n">
        <v>920</v>
      </c>
      <c r="G988" s="4">
        <f>IF($E988="","",$E988*$F988)</f>
        <v/>
      </c>
      <c r="H988" s="4">
        <f>IF($B988="","",$E988*VLOOKUP($B988,'Ürünler'!$A$2:$H$51,8,0))</f>
        <v/>
      </c>
      <c r="I988" s="2" t="inlineStr">
        <is>
          <t>Bursa Konfeksiyon</t>
        </is>
      </c>
    </row>
    <row r="989">
      <c r="A989" s="11" t="n">
        <v>46213</v>
      </c>
      <c r="B989" s="2" t="inlineStr">
        <is>
          <t>SKU-039</t>
        </is>
      </c>
      <c r="C989" s="6" t="inlineStr">
        <is>
          <t>Giriş</t>
        </is>
      </c>
      <c r="D989" s="2" t="inlineStr">
        <is>
          <t>ALS-3328</t>
        </is>
      </c>
      <c r="E989" s="3" t="n">
        <v>5</v>
      </c>
      <c r="F989" s="4" t="n">
        <v>38</v>
      </c>
      <c r="G989" s="4">
        <f>IF($E989="","",$E989*$F989)</f>
        <v/>
      </c>
      <c r="H989" s="4">
        <f>IF($B989="","",$E989*VLOOKUP($B989,'Ürünler'!$A$2:$H$51,8,0))</f>
        <v/>
      </c>
      <c r="I989" s="2" t="inlineStr">
        <is>
          <t>Denizli Ev Tekstil</t>
        </is>
      </c>
    </row>
    <row r="990">
      <c r="A990" s="11" t="n">
        <v>46214</v>
      </c>
      <c r="B990" s="2" t="inlineStr">
        <is>
          <t>SKU-019</t>
        </is>
      </c>
      <c r="C990" s="6" t="inlineStr">
        <is>
          <t>Çıkış</t>
        </is>
      </c>
      <c r="D990" s="2" t="inlineStr">
        <is>
          <t>SAT-61177</t>
        </is>
      </c>
      <c r="E990" s="3" t="n">
        <v>4</v>
      </c>
      <c r="F990" s="4" t="n">
        <v>89</v>
      </c>
      <c r="G990" s="4">
        <f>IF($E990="","",$E990*$F990)</f>
        <v/>
      </c>
      <c r="H990" s="4">
        <f>IF($B990="","",$E990*VLOOKUP($B990,'Ürünler'!$A$2:$H$51,8,0))</f>
        <v/>
      </c>
      <c r="I990" s="2" t="inlineStr">
        <is>
          <t>Toptan - Kayseri</t>
        </is>
      </c>
    </row>
    <row r="991">
      <c r="A991" s="11" t="n">
        <v>46215</v>
      </c>
      <c r="B991" s="2" t="inlineStr">
        <is>
          <t>SKU-011</t>
        </is>
      </c>
      <c r="C991" s="6" t="inlineStr">
        <is>
          <t>Çıkış</t>
        </is>
      </c>
      <c r="D991" s="2" t="inlineStr">
        <is>
          <t>SAT-51704</t>
        </is>
      </c>
      <c r="E991" s="3" t="n">
        <v>1</v>
      </c>
      <c r="F991" s="4" t="n">
        <v>1690</v>
      </c>
      <c r="G991" s="4">
        <f>IF($E991="","",$E991*$F991)</f>
        <v/>
      </c>
      <c r="H991" s="4">
        <f>IF($B991="","",$E991*VLOOKUP($B991,'Ürünler'!$A$2:$H$51,8,0))</f>
        <v/>
      </c>
      <c r="I991" s="2" t="inlineStr">
        <is>
          <t>Mağaza 2</t>
        </is>
      </c>
    </row>
    <row r="992">
      <c r="A992" s="11" t="n">
        <v>46215</v>
      </c>
      <c r="B992" s="2" t="inlineStr">
        <is>
          <t>SKU-017</t>
        </is>
      </c>
      <c r="C992" s="6" t="inlineStr">
        <is>
          <t>Çıkış</t>
        </is>
      </c>
      <c r="D992" s="2" t="inlineStr">
        <is>
          <t>SAT-92691</t>
        </is>
      </c>
      <c r="E992" s="3" t="n">
        <v>4</v>
      </c>
      <c r="F992" s="4" t="n">
        <v>2190</v>
      </c>
      <c r="G992" s="4">
        <f>IF($E992="","",$E992*$F992)</f>
        <v/>
      </c>
      <c r="H992" s="4">
        <f>IF($B992="","",$E992*VLOOKUP($B992,'Ürünler'!$A$2:$H$51,8,0))</f>
        <v/>
      </c>
      <c r="I992" s="2" t="inlineStr">
        <is>
          <t>Mağaza 2</t>
        </is>
      </c>
    </row>
    <row r="993">
      <c r="A993" s="11" t="n">
        <v>46215</v>
      </c>
      <c r="B993" s="2" t="inlineStr">
        <is>
          <t>SKU-018</t>
        </is>
      </c>
      <c r="C993" s="6" t="inlineStr">
        <is>
          <t>Çıkış</t>
        </is>
      </c>
      <c r="D993" s="2" t="inlineStr">
        <is>
          <t>SAT-94040</t>
        </is>
      </c>
      <c r="E993" s="3" t="n">
        <v>2</v>
      </c>
      <c r="F993" s="4" t="n">
        <v>139</v>
      </c>
      <c r="G993" s="4">
        <f>IF($E993="","",$E993*$F993)</f>
        <v/>
      </c>
      <c r="H993" s="4">
        <f>IF($B993="","",$E993*VLOOKUP($B993,'Ürünler'!$A$2:$H$51,8,0))</f>
        <v/>
      </c>
      <c r="I993" s="2" t="inlineStr">
        <is>
          <t>Toptan - Kayseri</t>
        </is>
      </c>
    </row>
    <row r="994">
      <c r="A994" s="11" t="n">
        <v>46215</v>
      </c>
      <c r="B994" s="2" t="inlineStr">
        <is>
          <t>SKU-023</t>
        </is>
      </c>
      <c r="C994" s="6" t="inlineStr">
        <is>
          <t>Çıkış</t>
        </is>
      </c>
      <c r="D994" s="2" t="inlineStr">
        <is>
          <t>SAT-15938</t>
        </is>
      </c>
      <c r="E994" s="3" t="n">
        <v>1</v>
      </c>
      <c r="F994" s="4" t="n">
        <v>149</v>
      </c>
      <c r="G994" s="4">
        <f>IF($E994="","",$E994*$F994)</f>
        <v/>
      </c>
      <c r="H994" s="4">
        <f>IF($B994="","",$E994*VLOOKUP($B994,'Ürünler'!$A$2:$H$51,8,0))</f>
        <v/>
      </c>
      <c r="I994" s="2" t="inlineStr">
        <is>
          <t>Perakende Satış</t>
        </is>
      </c>
    </row>
    <row r="995">
      <c r="A995" s="11" t="n">
        <v>46215</v>
      </c>
      <c r="B995" s="2" t="inlineStr">
        <is>
          <t>SKU-033</t>
        </is>
      </c>
      <c r="C995" s="6" t="inlineStr">
        <is>
          <t>Çıkış</t>
        </is>
      </c>
      <c r="D995" s="2" t="inlineStr">
        <is>
          <t>SAT-84720</t>
        </is>
      </c>
      <c r="E995" s="3" t="n">
        <v>7</v>
      </c>
      <c r="F995" s="4" t="n">
        <v>3290</v>
      </c>
      <c r="G995" s="4">
        <f>IF($E995="","",$E995*$F995)</f>
        <v/>
      </c>
      <c r="H995" s="4">
        <f>IF($B995="","",$E995*VLOOKUP($B995,'Ürünler'!$A$2:$H$51,8,0))</f>
        <v/>
      </c>
      <c r="I995" s="2" t="inlineStr">
        <is>
          <t>Online Sipariş</t>
        </is>
      </c>
    </row>
    <row r="996">
      <c r="A996" s="11" t="n">
        <v>46215</v>
      </c>
      <c r="B996" s="2" t="inlineStr">
        <is>
          <t>SKU-037</t>
        </is>
      </c>
      <c r="C996" s="6" t="inlineStr">
        <is>
          <t>Çıkış</t>
        </is>
      </c>
      <c r="D996" s="2" t="inlineStr">
        <is>
          <t>SAT-40339</t>
        </is>
      </c>
      <c r="E996" s="3" t="n">
        <v>5</v>
      </c>
      <c r="F996" s="4" t="n">
        <v>549</v>
      </c>
      <c r="G996" s="4">
        <f>IF($E996="","",$E996*$F996)</f>
        <v/>
      </c>
      <c r="H996" s="4">
        <f>IF($B996="","",$E996*VLOOKUP($B996,'Ürünler'!$A$2:$H$51,8,0))</f>
        <v/>
      </c>
      <c r="I996" s="2" t="inlineStr">
        <is>
          <t>Toptan - Ankara</t>
        </is>
      </c>
    </row>
    <row r="997">
      <c r="A997" s="11" t="n">
        <v>46217</v>
      </c>
      <c r="B997" s="2" t="inlineStr">
        <is>
          <t>SKU-025</t>
        </is>
      </c>
      <c r="C997" s="6" t="inlineStr">
        <is>
          <t>Çıkış</t>
        </is>
      </c>
      <c r="D997" s="2" t="inlineStr">
        <is>
          <t>SAT-93717</t>
        </is>
      </c>
      <c r="E997" s="3" t="n">
        <v>11</v>
      </c>
      <c r="F997" s="4" t="n">
        <v>749</v>
      </c>
      <c r="G997" s="4">
        <f>IF($E997="","",$E997*$F997)</f>
        <v/>
      </c>
      <c r="H997" s="4">
        <f>IF($B997="","",$E997*VLOOKUP($B997,'Ürünler'!$A$2:$H$51,8,0))</f>
        <v/>
      </c>
      <c r="I997" s="2" t="inlineStr">
        <is>
          <t>Online Sipariş</t>
        </is>
      </c>
    </row>
    <row r="998">
      <c r="A998" s="11" t="n">
        <v>46218</v>
      </c>
      <c r="B998" s="2" t="inlineStr">
        <is>
          <t>SKU-015</t>
        </is>
      </c>
      <c r="C998" s="6" t="inlineStr">
        <is>
          <t>Çıkış</t>
        </is>
      </c>
      <c r="D998" s="2" t="inlineStr">
        <is>
          <t>SAT-92991</t>
        </is>
      </c>
      <c r="E998" s="3" t="n">
        <v>7</v>
      </c>
      <c r="F998" s="4" t="n">
        <v>999</v>
      </c>
      <c r="G998" s="4">
        <f>IF($E998="","",$E998*$F998)</f>
        <v/>
      </c>
      <c r="H998" s="4">
        <f>IF($B998="","",$E998*VLOOKUP($B998,'Ürünler'!$A$2:$H$51,8,0))</f>
        <v/>
      </c>
      <c r="I998" s="2" t="inlineStr">
        <is>
          <t>Perakende Satış</t>
        </is>
      </c>
    </row>
    <row r="999">
      <c r="A999" s="11" t="n">
        <v>46218</v>
      </c>
      <c r="B999" s="2" t="inlineStr">
        <is>
          <t>SKU-026</t>
        </is>
      </c>
      <c r="C999" s="6" t="inlineStr">
        <is>
          <t>Çıkış</t>
        </is>
      </c>
      <c r="D999" s="2" t="inlineStr">
        <is>
          <t>SAT-39188</t>
        </is>
      </c>
      <c r="E999" s="3" t="n">
        <v>1</v>
      </c>
      <c r="F999" s="4" t="n">
        <v>569</v>
      </c>
      <c r="G999" s="4">
        <f>IF($E999="","",$E999*$F999)</f>
        <v/>
      </c>
      <c r="H999" s="4">
        <f>IF($B999="","",$E999*VLOOKUP($B999,'Ürünler'!$A$2:$H$51,8,0))</f>
        <v/>
      </c>
      <c r="I999" s="2" t="inlineStr">
        <is>
          <t>Perakende Satış</t>
        </is>
      </c>
    </row>
    <row r="1000">
      <c r="A1000" s="11" t="n">
        <v>46218</v>
      </c>
      <c r="B1000" s="2" t="inlineStr">
        <is>
          <t>SKU-031</t>
        </is>
      </c>
      <c r="C1000" s="6" t="inlineStr">
        <is>
          <t>Çıkış</t>
        </is>
      </c>
      <c r="D1000" s="2" t="inlineStr">
        <is>
          <t>SAT-93012</t>
        </is>
      </c>
      <c r="E1000" s="3" t="n">
        <v>3</v>
      </c>
      <c r="F1000" s="4" t="n">
        <v>339</v>
      </c>
      <c r="G1000" s="4">
        <f>IF($E1000="","",$E1000*$F1000)</f>
        <v/>
      </c>
      <c r="H1000" s="4">
        <f>IF($B1000="","",$E1000*VLOOKUP($B1000,'Ürünler'!$A$2:$H$51,8,0))</f>
        <v/>
      </c>
      <c r="I1000" s="2" t="inlineStr">
        <is>
          <t>Online Sipariş</t>
        </is>
      </c>
    </row>
    <row r="1001">
      <c r="A1001" s="11" t="n">
        <v>46219</v>
      </c>
      <c r="B1001" s="2" t="inlineStr">
        <is>
          <t>SKU-005</t>
        </is>
      </c>
      <c r="C1001" s="6" t="inlineStr">
        <is>
          <t>Çıkış</t>
        </is>
      </c>
      <c r="D1001" s="2" t="inlineStr">
        <is>
          <t>SAT-90676</t>
        </is>
      </c>
      <c r="E1001" s="3" t="n">
        <v>2</v>
      </c>
      <c r="F1001" s="4" t="n">
        <v>249</v>
      </c>
      <c r="G1001" s="4">
        <f>IF($E1001="","",$E1001*$F1001)</f>
        <v/>
      </c>
      <c r="H1001" s="4">
        <f>IF($B1001="","",$E1001*VLOOKUP($B1001,'Ürünler'!$A$2:$H$51,8,0))</f>
        <v/>
      </c>
      <c r="I1001" s="2" t="inlineStr">
        <is>
          <t>Toptan - Ankara</t>
        </is>
      </c>
    </row>
    <row r="1002">
      <c r="A1002" s="11" t="n">
        <v>46219</v>
      </c>
      <c r="B1002" s="2" t="inlineStr">
        <is>
          <t>SKU-032</t>
        </is>
      </c>
      <c r="C1002" s="6" t="inlineStr">
        <is>
          <t>Çıkış</t>
        </is>
      </c>
      <c r="D1002" s="2" t="inlineStr">
        <is>
          <t>SAT-93948</t>
        </is>
      </c>
      <c r="E1002" s="3" t="n">
        <v>2</v>
      </c>
      <c r="F1002" s="4" t="n">
        <v>339</v>
      </c>
      <c r="G1002" s="4">
        <f>IF($E1002="","",$E1002*$F1002)</f>
        <v/>
      </c>
      <c r="H1002" s="4">
        <f>IF($B1002="","",$E1002*VLOOKUP($B1002,'Ürünler'!$A$2:$H$51,8,0))</f>
        <v/>
      </c>
      <c r="I1002" s="2" t="inlineStr">
        <is>
          <t>Mağaza 2</t>
        </is>
      </c>
    </row>
    <row r="1003">
      <c r="A1003" s="11" t="n">
        <v>46219</v>
      </c>
      <c r="B1003" s="2" t="inlineStr">
        <is>
          <t>SKU-046</t>
        </is>
      </c>
      <c r="C1003" s="6" t="inlineStr">
        <is>
          <t>Çıkış</t>
        </is>
      </c>
      <c r="D1003" s="2" t="inlineStr">
        <is>
          <t>SAT-15170</t>
        </is>
      </c>
      <c r="E1003" s="3" t="n">
        <v>1</v>
      </c>
      <c r="F1003" s="4" t="n">
        <v>429</v>
      </c>
      <c r="G1003" s="4">
        <f>IF($E1003="","",$E1003*$F1003)</f>
        <v/>
      </c>
      <c r="H1003" s="4">
        <f>IF($B1003="","",$E1003*VLOOKUP($B1003,'Ürünler'!$A$2:$H$51,8,0))</f>
        <v/>
      </c>
      <c r="I1003" s="2" t="inlineStr">
        <is>
          <t>Online Sipariş</t>
        </is>
      </c>
    </row>
    <row r="1004">
      <c r="A1004" s="11" t="n">
        <v>46220</v>
      </c>
      <c r="B1004" s="2" t="inlineStr">
        <is>
          <t>SKU-002</t>
        </is>
      </c>
      <c r="C1004" s="6" t="inlineStr">
        <is>
          <t>Çıkış</t>
        </is>
      </c>
      <c r="D1004" s="2" t="inlineStr">
        <is>
          <t>SAT-22363</t>
        </is>
      </c>
      <c r="E1004" s="3" t="n">
        <v>2</v>
      </c>
      <c r="F1004" s="4" t="n">
        <v>149</v>
      </c>
      <c r="G1004" s="4">
        <f>IF($E1004="","",$E1004*$F1004)</f>
        <v/>
      </c>
      <c r="H1004" s="4">
        <f>IF($B1004="","",$E1004*VLOOKUP($B1004,'Ürünler'!$A$2:$H$51,8,0))</f>
        <v/>
      </c>
      <c r="I1004" s="2" t="inlineStr">
        <is>
          <t>Perakende Satış</t>
        </is>
      </c>
    </row>
    <row r="1005">
      <c r="A1005" s="11" t="n">
        <v>46220</v>
      </c>
      <c r="B1005" s="2" t="inlineStr">
        <is>
          <t>SKU-038</t>
        </is>
      </c>
      <c r="C1005" s="6" t="inlineStr">
        <is>
          <t>Çıkış</t>
        </is>
      </c>
      <c r="D1005" s="2" t="inlineStr">
        <is>
          <t>SAT-94670</t>
        </is>
      </c>
      <c r="E1005" s="3" t="n">
        <v>2</v>
      </c>
      <c r="F1005" s="4" t="n">
        <v>229</v>
      </c>
      <c r="G1005" s="4">
        <f>IF($E1005="","",$E1005*$F1005)</f>
        <v/>
      </c>
      <c r="H1005" s="4">
        <f>IF($B1005="","",$E1005*VLOOKUP($B1005,'Ürünler'!$A$2:$H$51,8,0))</f>
        <v/>
      </c>
      <c r="I1005" s="2" t="inlineStr">
        <is>
          <t>Toptan - Kayseri</t>
        </is>
      </c>
    </row>
    <row r="1006">
      <c r="A1006" s="11" t="n">
        <v>46220</v>
      </c>
      <c r="B1006" s="2" t="inlineStr">
        <is>
          <t>SKU-039</t>
        </is>
      </c>
      <c r="C1006" s="6" t="inlineStr">
        <is>
          <t>Çıkış</t>
        </is>
      </c>
      <c r="D1006" s="2" t="inlineStr">
        <is>
          <t>SAT-74517</t>
        </is>
      </c>
      <c r="E1006" s="3" t="n">
        <v>4</v>
      </c>
      <c r="F1006" s="4" t="n">
        <v>79</v>
      </c>
      <c r="G1006" s="4">
        <f>IF($E1006="","",$E1006*$F1006)</f>
        <v/>
      </c>
      <c r="H1006" s="4">
        <f>IF($B1006="","",$E1006*VLOOKUP($B1006,'Ürünler'!$A$2:$H$51,8,0))</f>
        <v/>
      </c>
      <c r="I1006" s="2" t="inlineStr">
        <is>
          <t>Toptan - Ankara</t>
        </is>
      </c>
    </row>
    <row r="1007">
      <c r="A1007" s="11" t="n">
        <v>46221</v>
      </c>
      <c r="B1007" s="2" t="inlineStr">
        <is>
          <t>SKU-045</t>
        </is>
      </c>
      <c r="C1007" s="6" t="inlineStr">
        <is>
          <t>Çıkış</t>
        </is>
      </c>
      <c r="D1007" s="2" t="inlineStr">
        <is>
          <t>SAT-39402</t>
        </is>
      </c>
      <c r="E1007" s="3" t="n">
        <v>1</v>
      </c>
      <c r="F1007" s="4" t="n">
        <v>129</v>
      </c>
      <c r="G1007" s="4">
        <f>IF($E1007="","",$E1007*$F1007)</f>
        <v/>
      </c>
      <c r="H1007" s="4">
        <f>IF($B1007="","",$E1007*VLOOKUP($B1007,'Ürünler'!$A$2:$H$51,8,0))</f>
        <v/>
      </c>
      <c r="I1007" s="2" t="inlineStr">
        <is>
          <t>Mağaza 2</t>
        </is>
      </c>
    </row>
    <row r="1008">
      <c r="A1008" s="11" t="n">
        <v>46222</v>
      </c>
      <c r="B1008" s="2" t="inlineStr">
        <is>
          <t>SKU-007</t>
        </is>
      </c>
      <c r="C1008" s="6" t="inlineStr">
        <is>
          <t>Çıkış</t>
        </is>
      </c>
      <c r="D1008" s="2" t="inlineStr">
        <is>
          <t>SAT-58351</t>
        </is>
      </c>
      <c r="E1008" s="3" t="n">
        <v>5</v>
      </c>
      <c r="F1008" s="4" t="n">
        <v>449</v>
      </c>
      <c r="G1008" s="4">
        <f>IF($E1008="","",$E1008*$F1008)</f>
        <v/>
      </c>
      <c r="H1008" s="4">
        <f>IF($B1008="","",$E1008*VLOOKUP($B1008,'Ürünler'!$A$2:$H$51,8,0))</f>
        <v/>
      </c>
      <c r="I1008" s="2" t="inlineStr">
        <is>
          <t>Yılmaz Ticaret</t>
        </is>
      </c>
    </row>
    <row r="1009">
      <c r="A1009" s="11" t="n">
        <v>46222</v>
      </c>
      <c r="B1009" s="2" t="inlineStr">
        <is>
          <t>SKU-041</t>
        </is>
      </c>
      <c r="C1009" s="6" t="inlineStr">
        <is>
          <t>Çıkış</t>
        </is>
      </c>
      <c r="D1009" s="2" t="inlineStr">
        <is>
          <t>SAT-67637</t>
        </is>
      </c>
      <c r="E1009" s="3" t="n">
        <v>3</v>
      </c>
      <c r="F1009" s="4" t="n">
        <v>159</v>
      </c>
      <c r="G1009" s="4">
        <f>IF($E1009="","",$E1009*$F1009)</f>
        <v/>
      </c>
      <c r="H1009" s="4">
        <f>IF($B1009="","",$E1009*VLOOKUP($B1009,'Ürünler'!$A$2:$H$51,8,0))</f>
        <v/>
      </c>
      <c r="I1009" s="2" t="inlineStr">
        <is>
          <t>Toptan - Kayseri</t>
        </is>
      </c>
    </row>
    <row r="1010">
      <c r="A1010" s="11" t="n">
        <v>46223</v>
      </c>
      <c r="B1010" s="2" t="inlineStr">
        <is>
          <t>SKU-044</t>
        </is>
      </c>
      <c r="C1010" s="6" t="inlineStr">
        <is>
          <t>Çıkış</t>
        </is>
      </c>
      <c r="D1010" s="2" t="inlineStr">
        <is>
          <t>SAT-70786</t>
        </is>
      </c>
      <c r="E1010" s="3" t="n">
        <v>1</v>
      </c>
      <c r="F1010" s="4" t="n">
        <v>519</v>
      </c>
      <c r="G1010" s="4">
        <f>IF($E1010="","",$E1010*$F1010)</f>
        <v/>
      </c>
      <c r="H1010" s="4">
        <f>IF($B1010="","",$E1010*VLOOKUP($B1010,'Ürünler'!$A$2:$H$51,8,0))</f>
        <v/>
      </c>
      <c r="I1010" s="2" t="inlineStr">
        <is>
          <t>Perakende Satış</t>
        </is>
      </c>
    </row>
    <row r="1011">
      <c r="A1011" s="11" t="n">
        <v>46224</v>
      </c>
      <c r="B1011" s="2" t="inlineStr">
        <is>
          <t>SKU-006</t>
        </is>
      </c>
      <c r="C1011" s="6" t="inlineStr">
        <is>
          <t>Çıkış</t>
        </is>
      </c>
      <c r="D1011" s="2" t="inlineStr">
        <is>
          <t>SAT-51904</t>
        </is>
      </c>
      <c r="E1011" s="3" t="n">
        <v>4</v>
      </c>
      <c r="F1011" s="4" t="n">
        <v>449</v>
      </c>
      <c r="G1011" s="4">
        <f>IF($E1011="","",$E1011*$F1011)</f>
        <v/>
      </c>
      <c r="H1011" s="4">
        <f>IF($B1011="","",$E1011*VLOOKUP($B1011,'Ürünler'!$A$2:$H$51,8,0))</f>
        <v/>
      </c>
      <c r="I1011" s="2" t="inlineStr">
        <is>
          <t>Toptan - Ankara</t>
        </is>
      </c>
    </row>
    <row r="1012">
      <c r="A1012" s="11" t="n">
        <v>46224</v>
      </c>
      <c r="B1012" s="2" t="inlineStr">
        <is>
          <t>SKU-024</t>
        </is>
      </c>
      <c r="C1012" s="6" t="inlineStr">
        <is>
          <t>Çıkış</t>
        </is>
      </c>
      <c r="D1012" s="2" t="inlineStr">
        <is>
          <t>SAT-72888</t>
        </is>
      </c>
      <c r="E1012" s="3" t="n">
        <v>1</v>
      </c>
      <c r="F1012" s="4" t="n">
        <v>289</v>
      </c>
      <c r="G1012" s="4">
        <f>IF($E1012="","",$E1012*$F1012)</f>
        <v/>
      </c>
      <c r="H1012" s="4">
        <f>IF($B1012="","",$E1012*VLOOKUP($B1012,'Ürünler'!$A$2:$H$51,8,0))</f>
        <v/>
      </c>
      <c r="I1012" s="2" t="inlineStr">
        <is>
          <t>Online Sipariş</t>
        </is>
      </c>
    </row>
    <row r="1013">
      <c r="A1013" s="11" t="n">
        <v>46224</v>
      </c>
      <c r="B1013" s="2" t="inlineStr">
        <is>
          <t>SKU-042</t>
        </is>
      </c>
      <c r="C1013" s="6" t="inlineStr">
        <is>
          <t>Çıkış</t>
        </is>
      </c>
      <c r="D1013" s="2" t="inlineStr">
        <is>
          <t>SAT-41139</t>
        </is>
      </c>
      <c r="E1013" s="3" t="n">
        <v>1</v>
      </c>
      <c r="F1013" s="4" t="n">
        <v>619</v>
      </c>
      <c r="G1013" s="4">
        <f>IF($E1013="","",$E1013*$F1013)</f>
        <v/>
      </c>
      <c r="H1013" s="4">
        <f>IF($B1013="","",$E1013*VLOOKUP($B1013,'Ürünler'!$A$2:$H$51,8,0))</f>
        <v/>
      </c>
      <c r="I1013" s="2" t="inlineStr">
        <is>
          <t>Perakende Satış</t>
        </is>
      </c>
    </row>
    <row r="1014">
      <c r="A1014" s="11" t="n">
        <v>46224</v>
      </c>
      <c r="B1014" s="2" t="inlineStr">
        <is>
          <t>SKU-047</t>
        </is>
      </c>
      <c r="C1014" s="6" t="inlineStr">
        <is>
          <t>Çıkış</t>
        </is>
      </c>
      <c r="D1014" s="2" t="inlineStr">
        <is>
          <t>SAT-46458</t>
        </is>
      </c>
      <c r="E1014" s="3" t="n">
        <v>1</v>
      </c>
      <c r="F1014" s="4" t="n">
        <v>179</v>
      </c>
      <c r="G1014" s="4">
        <f>IF($E1014="","",$E1014*$F1014)</f>
        <v/>
      </c>
      <c r="H1014" s="4">
        <f>IF($B1014="","",$E1014*VLOOKUP($B1014,'Ürünler'!$A$2:$H$51,8,0))</f>
        <v/>
      </c>
      <c r="I1014" s="2" t="inlineStr">
        <is>
          <t>Perakende Satış</t>
        </is>
      </c>
    </row>
    <row r="1015">
      <c r="A1015" s="11" t="n">
        <v>46225</v>
      </c>
      <c r="B1015" s="2" t="inlineStr">
        <is>
          <t>SKU-020</t>
        </is>
      </c>
      <c r="C1015" s="6" t="inlineStr">
        <is>
          <t>Çıkış</t>
        </is>
      </c>
      <c r="D1015" s="2" t="inlineStr">
        <is>
          <t>SAT-68606</t>
        </is>
      </c>
      <c r="E1015" s="3" t="n">
        <v>1</v>
      </c>
      <c r="F1015" s="4" t="n">
        <v>329</v>
      </c>
      <c r="G1015" s="4">
        <f>IF($E1015="","",$E1015*$F1015)</f>
        <v/>
      </c>
      <c r="H1015" s="4">
        <f>IF($B1015="","",$E1015*VLOOKUP($B1015,'Ürünler'!$A$2:$H$51,8,0))</f>
        <v/>
      </c>
      <c r="I1015" s="2" t="inlineStr">
        <is>
          <t>Perakende Satış</t>
        </is>
      </c>
    </row>
    <row r="1016">
      <c r="A1016" s="11" t="n">
        <v>46226</v>
      </c>
      <c r="B1016" s="2" t="inlineStr">
        <is>
          <t>SKU-016</t>
        </is>
      </c>
      <c r="C1016" s="6" t="inlineStr">
        <is>
          <t>Çıkış</t>
        </is>
      </c>
      <c r="D1016" s="2" t="inlineStr">
        <is>
          <t>SAT-78676</t>
        </is>
      </c>
      <c r="E1016" s="3" t="n">
        <v>3</v>
      </c>
      <c r="F1016" s="4" t="n">
        <v>999</v>
      </c>
      <c r="G1016" s="4">
        <f>IF($E1016="","",$E1016*$F1016)</f>
        <v/>
      </c>
      <c r="H1016" s="4">
        <f>IF($B1016="","",$E1016*VLOOKUP($B1016,'Ürünler'!$A$2:$H$51,8,0))</f>
        <v/>
      </c>
      <c r="I1016" s="2" t="inlineStr">
        <is>
          <t>Perakende Satış</t>
        </is>
      </c>
    </row>
    <row r="1017">
      <c r="A1017" s="11" t="n">
        <v>46226</v>
      </c>
      <c r="B1017" s="2" t="inlineStr">
        <is>
          <t>SKU-040</t>
        </is>
      </c>
      <c r="C1017" s="6" t="inlineStr">
        <is>
          <t>Çıkış</t>
        </is>
      </c>
      <c r="D1017" s="2" t="inlineStr">
        <is>
          <t>SAT-67438</t>
        </is>
      </c>
      <c r="E1017" s="3" t="n">
        <v>5</v>
      </c>
      <c r="F1017" s="4" t="n">
        <v>1049</v>
      </c>
      <c r="G1017" s="4">
        <f>IF($E1017="","",$E1017*$F1017)</f>
        <v/>
      </c>
      <c r="H1017" s="4">
        <f>IF($B1017="","",$E1017*VLOOKUP($B1017,'Ürünler'!$A$2:$H$51,8,0))</f>
        <v/>
      </c>
      <c r="I1017" s="2" t="inlineStr">
        <is>
          <t>Mağaza 2</t>
        </is>
      </c>
    </row>
    <row r="1018">
      <c r="A1018" s="11" t="n">
        <v>46227</v>
      </c>
      <c r="B1018" s="2" t="inlineStr">
        <is>
          <t>SKU-004</t>
        </is>
      </c>
      <c r="C1018" s="6" t="inlineStr">
        <is>
          <t>Çıkış</t>
        </is>
      </c>
      <c r="D1018" s="2" t="inlineStr">
        <is>
          <t>SAT-91351</t>
        </is>
      </c>
      <c r="E1018" s="3" t="n">
        <v>1</v>
      </c>
      <c r="F1018" s="4" t="n">
        <v>249</v>
      </c>
      <c r="G1018" s="4">
        <f>IF($E1018="","",$E1018*$F1018)</f>
        <v/>
      </c>
      <c r="H1018" s="4">
        <f>IF($B1018="","",$E1018*VLOOKUP($B1018,'Ürünler'!$A$2:$H$51,8,0))</f>
        <v/>
      </c>
      <c r="I1018" s="2" t="inlineStr">
        <is>
          <t>Mağaza 2</t>
        </is>
      </c>
    </row>
    <row r="1019">
      <c r="A1019" s="11" t="n">
        <v>46227</v>
      </c>
      <c r="B1019" s="2" t="inlineStr">
        <is>
          <t>SKU-030</t>
        </is>
      </c>
      <c r="C1019" s="6" t="inlineStr">
        <is>
          <t>Çıkış</t>
        </is>
      </c>
      <c r="D1019" s="2" t="inlineStr">
        <is>
          <t>SAT-68830</t>
        </is>
      </c>
      <c r="E1019" s="3" t="n">
        <v>2</v>
      </c>
      <c r="F1019" s="4" t="n">
        <v>419</v>
      </c>
      <c r="G1019" s="4">
        <f>IF($E1019="","",$E1019*$F1019)</f>
        <v/>
      </c>
      <c r="H1019" s="4">
        <f>IF($B1019="","",$E1019*VLOOKUP($B1019,'Ürünler'!$A$2:$H$51,8,0))</f>
        <v/>
      </c>
      <c r="I1019" s="2" t="inlineStr">
        <is>
          <t>Toptan - Ankara</t>
        </is>
      </c>
    </row>
    <row r="1020">
      <c r="A1020" s="11" t="n">
        <v>46228</v>
      </c>
      <c r="B1020" s="2" t="inlineStr">
        <is>
          <t>SKU-008</t>
        </is>
      </c>
      <c r="C1020" s="6" t="inlineStr">
        <is>
          <t>Çıkış</t>
        </is>
      </c>
      <c r="D1020" s="2" t="inlineStr">
        <is>
          <t>SAT-12260</t>
        </is>
      </c>
      <c r="E1020" s="3" t="n">
        <v>1</v>
      </c>
      <c r="F1020" s="4" t="n">
        <v>479</v>
      </c>
      <c r="G1020" s="4">
        <f>IF($E1020="","",$E1020*$F1020)</f>
        <v/>
      </c>
      <c r="H1020" s="4">
        <f>IF($B1020="","",$E1020*VLOOKUP($B1020,'Ürünler'!$A$2:$H$51,8,0))</f>
        <v/>
      </c>
      <c r="I1020" s="2" t="inlineStr">
        <is>
          <t>Perakende Satış</t>
        </is>
      </c>
    </row>
    <row r="1021">
      <c r="A1021" s="11" t="n">
        <v>46228</v>
      </c>
      <c r="B1021" s="2" t="inlineStr">
        <is>
          <t>SKU-027</t>
        </is>
      </c>
      <c r="C1021" s="6" t="inlineStr">
        <is>
          <t>Çıkış</t>
        </is>
      </c>
      <c r="D1021" s="2" t="inlineStr">
        <is>
          <t>SAT-17552</t>
        </is>
      </c>
      <c r="E1021" s="3" t="n">
        <v>1</v>
      </c>
      <c r="F1021" s="4" t="n">
        <v>1249</v>
      </c>
      <c r="G1021" s="4">
        <f>IF($E1021="","",$E1021*$F1021)</f>
        <v/>
      </c>
      <c r="H1021" s="4">
        <f>IF($B1021="","",$E1021*VLOOKUP($B1021,'Ürünler'!$A$2:$H$51,8,0))</f>
        <v/>
      </c>
      <c r="I1021" s="2" t="inlineStr">
        <is>
          <t>Toptan - Ankara</t>
        </is>
      </c>
    </row>
    <row r="1022">
      <c r="A1022" s="11" t="n">
        <v>46229</v>
      </c>
      <c r="B1022" s="2" t="inlineStr">
        <is>
          <t>SKU-010</t>
        </is>
      </c>
      <c r="C1022" s="6" t="inlineStr">
        <is>
          <t>Çıkış</t>
        </is>
      </c>
      <c r="D1022" s="2" t="inlineStr">
        <is>
          <t>SAT-47777</t>
        </is>
      </c>
      <c r="E1022" s="3" t="n">
        <v>1</v>
      </c>
      <c r="F1022" s="4" t="n">
        <v>359</v>
      </c>
      <c r="G1022" s="4">
        <f>IF($E1022="","",$E1022*$F1022)</f>
        <v/>
      </c>
      <c r="H1022" s="4">
        <f>IF($B1022="","",$E1022*VLOOKUP($B1022,'Ürünler'!$A$2:$H$51,8,0))</f>
        <v/>
      </c>
      <c r="I1022" s="2" t="inlineStr">
        <is>
          <t>Mağaza 2</t>
        </is>
      </c>
    </row>
    <row r="1023">
      <c r="A1023" s="11" t="n">
        <v>46229</v>
      </c>
      <c r="B1023" s="2" t="inlineStr">
        <is>
          <t>SKU-013</t>
        </is>
      </c>
      <c r="C1023" s="6" t="inlineStr">
        <is>
          <t>Çıkış</t>
        </is>
      </c>
      <c r="D1023" s="2" t="inlineStr">
        <is>
          <t>SAT-90694</t>
        </is>
      </c>
      <c r="E1023" s="3" t="n">
        <v>1</v>
      </c>
      <c r="F1023" s="4" t="n">
        <v>599</v>
      </c>
      <c r="G1023" s="4">
        <f>IF($E1023="","",$E1023*$F1023)</f>
        <v/>
      </c>
      <c r="H1023" s="4">
        <f>IF($B1023="","",$E1023*VLOOKUP($B1023,'Ürünler'!$A$2:$H$51,8,0))</f>
        <v/>
      </c>
      <c r="I1023" s="2" t="inlineStr">
        <is>
          <t>Toptan - Kayseri</t>
        </is>
      </c>
    </row>
    <row r="1024">
      <c r="A1024" s="11" t="n">
        <v>46229</v>
      </c>
      <c r="B1024" s="2" t="inlineStr">
        <is>
          <t>SKU-014</t>
        </is>
      </c>
      <c r="C1024" s="6" t="inlineStr">
        <is>
          <t>Çıkış</t>
        </is>
      </c>
      <c r="D1024" s="2" t="inlineStr">
        <is>
          <t>SAT-68138</t>
        </is>
      </c>
      <c r="E1024" s="3" t="n">
        <v>1</v>
      </c>
      <c r="F1024" s="4" t="n">
        <v>999</v>
      </c>
      <c r="G1024" s="4">
        <f>IF($E1024="","",$E1024*$F1024)</f>
        <v/>
      </c>
      <c r="H1024" s="4">
        <f>IF($B1024="","",$E1024*VLOOKUP($B1024,'Ürünler'!$A$2:$H$51,8,0))</f>
        <v/>
      </c>
      <c r="I1024" s="2" t="inlineStr">
        <is>
          <t>Perakende Satış</t>
        </is>
      </c>
    </row>
    <row r="1025">
      <c r="A1025" s="11" t="n">
        <v>46229</v>
      </c>
      <c r="B1025" s="2" t="inlineStr">
        <is>
          <t>SKU-035</t>
        </is>
      </c>
      <c r="C1025" s="6" t="inlineStr">
        <is>
          <t>Çıkış</t>
        </is>
      </c>
      <c r="D1025" s="2" t="inlineStr">
        <is>
          <t>SAT-93634</t>
        </is>
      </c>
      <c r="E1025" s="3" t="n">
        <v>2</v>
      </c>
      <c r="F1025" s="4" t="n">
        <v>299</v>
      </c>
      <c r="G1025" s="4">
        <f>IF($E1025="","",$E1025*$F1025)</f>
        <v/>
      </c>
      <c r="H1025" s="4">
        <f>IF($B1025="","",$E1025*VLOOKUP($B1025,'Ürünler'!$A$2:$H$51,8,0))</f>
        <v/>
      </c>
      <c r="I1025" s="2" t="inlineStr">
        <is>
          <t>Toptan - Ankara</t>
        </is>
      </c>
    </row>
    <row r="1026">
      <c r="A1026" s="11" t="n">
        <v>46230</v>
      </c>
      <c r="B1026" s="2" t="inlineStr">
        <is>
          <t>SKU-001</t>
        </is>
      </c>
      <c r="C1026" s="6" t="inlineStr">
        <is>
          <t>Çıkış</t>
        </is>
      </c>
      <c r="D1026" s="2" t="inlineStr">
        <is>
          <t>SAT-23947</t>
        </is>
      </c>
      <c r="E1026" s="3" t="n">
        <v>3</v>
      </c>
      <c r="F1026" s="4" t="n">
        <v>149</v>
      </c>
      <c r="G1026" s="4">
        <f>IF($E1026="","",$E1026*$F1026)</f>
        <v/>
      </c>
      <c r="H1026" s="4">
        <f>IF($B1026="","",$E1026*VLOOKUP($B1026,'Ürünler'!$A$2:$H$51,8,0))</f>
        <v/>
      </c>
      <c r="I1026" s="2" t="inlineStr">
        <is>
          <t>Mağaza 2</t>
        </is>
      </c>
    </row>
    <row r="1027">
      <c r="A1027" s="11" t="n">
        <v>46230</v>
      </c>
      <c r="B1027" s="2" t="inlineStr">
        <is>
          <t>SKU-025</t>
        </is>
      </c>
      <c r="C1027" s="6" t="inlineStr">
        <is>
          <t>Çıkış</t>
        </is>
      </c>
      <c r="D1027" s="2" t="inlineStr">
        <is>
          <t>SAT-50760</t>
        </is>
      </c>
      <c r="E1027" s="3" t="n">
        <v>3</v>
      </c>
      <c r="F1027" s="4" t="n">
        <v>749</v>
      </c>
      <c r="G1027" s="4">
        <f>IF($E1027="","",$E1027*$F1027)</f>
        <v/>
      </c>
      <c r="H1027" s="4">
        <f>IF($B1027="","",$E1027*VLOOKUP($B1027,'Ürünler'!$A$2:$H$51,8,0))</f>
        <v/>
      </c>
      <c r="I1027" s="2" t="inlineStr">
        <is>
          <t>Mağaza 2</t>
        </is>
      </c>
    </row>
    <row r="1028">
      <c r="A1028" s="11" t="n">
        <v>46230</v>
      </c>
      <c r="B1028" s="2" t="inlineStr">
        <is>
          <t>SKU-050</t>
        </is>
      </c>
      <c r="C1028" s="6" t="inlineStr">
        <is>
          <t>Çıkış</t>
        </is>
      </c>
      <c r="D1028" s="2" t="inlineStr">
        <is>
          <t>SAT-20793</t>
        </is>
      </c>
      <c r="E1028" s="3" t="n">
        <v>3</v>
      </c>
      <c r="F1028" s="4" t="n">
        <v>79</v>
      </c>
      <c r="G1028" s="4">
        <f>IF($E1028="","",$E1028*$F1028)</f>
        <v/>
      </c>
      <c r="H1028" s="4">
        <f>IF($B1028="","",$E1028*VLOOKUP($B1028,'Ürünler'!$A$2:$H$51,8,0))</f>
        <v/>
      </c>
      <c r="I1028" s="2" t="inlineStr">
        <is>
          <t>Perakende Satış</t>
        </is>
      </c>
    </row>
    <row r="1029">
      <c r="A1029" s="11" t="n">
        <v>46231</v>
      </c>
      <c r="B1029" s="2" t="inlineStr">
        <is>
          <t>SKU-033</t>
        </is>
      </c>
      <c r="C1029" s="6" t="inlineStr">
        <is>
          <t>Çıkış</t>
        </is>
      </c>
      <c r="D1029" s="2" t="inlineStr">
        <is>
          <t>SAT-46842</t>
        </is>
      </c>
      <c r="E1029" s="3" t="n">
        <v>12</v>
      </c>
      <c r="F1029" s="4" t="n">
        <v>3290</v>
      </c>
      <c r="G1029" s="4">
        <f>IF($E1029="","",$E1029*$F1029)</f>
        <v/>
      </c>
      <c r="H1029" s="4">
        <f>IF($B1029="","",$E1029*VLOOKUP($B1029,'Ürünler'!$A$2:$H$51,8,0))</f>
        <v/>
      </c>
      <c r="I1029" s="2" t="inlineStr">
        <is>
          <t>Toptan - Ankara</t>
        </is>
      </c>
    </row>
    <row r="1030">
      <c r="A1030" s="11" t="n">
        <v>46231</v>
      </c>
      <c r="B1030" s="2" t="inlineStr">
        <is>
          <t>SKU-048</t>
        </is>
      </c>
      <c r="C1030" s="6" t="inlineStr">
        <is>
          <t>Çıkış</t>
        </is>
      </c>
      <c r="D1030" s="2" t="inlineStr">
        <is>
          <t>SAT-66729</t>
        </is>
      </c>
      <c r="E1030" s="3" t="n">
        <v>1</v>
      </c>
      <c r="F1030" s="4" t="n">
        <v>459</v>
      </c>
      <c r="G1030" s="4">
        <f>IF($E1030="","",$E1030*$F1030)</f>
        <v/>
      </c>
      <c r="H1030" s="4">
        <f>IF($B1030="","",$E1030*VLOOKUP($B1030,'Ürünler'!$A$2:$H$51,8,0))</f>
        <v/>
      </c>
      <c r="I1030" s="2" t="inlineStr">
        <is>
          <t>Toptan - Ankara</t>
        </is>
      </c>
    </row>
    <row r="1031">
      <c r="A1031" s="11" t="n">
        <v>46232</v>
      </c>
      <c r="B1031" s="2" t="inlineStr">
        <is>
          <t>SKU-003</t>
        </is>
      </c>
      <c r="C1031" s="6" t="inlineStr">
        <is>
          <t>Çıkış</t>
        </is>
      </c>
      <c r="D1031" s="2" t="inlineStr">
        <is>
          <t>SAT-84085</t>
        </is>
      </c>
      <c r="E1031" s="3" t="n">
        <v>1</v>
      </c>
      <c r="F1031" s="4" t="n">
        <v>149</v>
      </c>
      <c r="G1031" s="4">
        <f>IF($E1031="","",$E1031*$F1031)</f>
        <v/>
      </c>
      <c r="H1031" s="4">
        <f>IF($B1031="","",$E1031*VLOOKUP($B1031,'Ürünler'!$A$2:$H$51,8,0))</f>
        <v/>
      </c>
      <c r="I1031" s="2" t="inlineStr">
        <is>
          <t>Toptan - Ankara</t>
        </is>
      </c>
    </row>
    <row r="1032">
      <c r="A1032" s="11" t="n">
        <v>46232</v>
      </c>
      <c r="B1032" s="2" t="inlineStr">
        <is>
          <t>SKU-009</t>
        </is>
      </c>
      <c r="C1032" s="6" t="inlineStr">
        <is>
          <t>Çıkış</t>
        </is>
      </c>
      <c r="D1032" s="2" t="inlineStr">
        <is>
          <t>SAT-91399</t>
        </is>
      </c>
      <c r="E1032" s="3" t="n">
        <v>1</v>
      </c>
      <c r="F1032" s="4" t="n">
        <v>359</v>
      </c>
      <c r="G1032" s="4">
        <f>IF($E1032="","",$E1032*$F1032)</f>
        <v/>
      </c>
      <c r="H1032" s="4">
        <f>IF($B1032="","",$E1032*VLOOKUP($B1032,'Ürünler'!$A$2:$H$51,8,0))</f>
        <v/>
      </c>
      <c r="I1032" s="2" t="inlineStr">
        <is>
          <t>Perakende Satış</t>
        </is>
      </c>
    </row>
    <row r="1033">
      <c r="A1033" s="11" t="n">
        <v>46232</v>
      </c>
      <c r="B1033" s="2" t="inlineStr">
        <is>
          <t>SKU-021</t>
        </is>
      </c>
      <c r="C1033" s="6" t="inlineStr">
        <is>
          <t>Çıkış</t>
        </is>
      </c>
      <c r="D1033" s="2" t="inlineStr">
        <is>
          <t>SAT-58353</t>
        </is>
      </c>
      <c r="E1033" s="3" t="n">
        <v>2</v>
      </c>
      <c r="F1033" s="4" t="n">
        <v>329</v>
      </c>
      <c r="G1033" s="4">
        <f>IF($E1033="","",$E1033*$F1033)</f>
        <v/>
      </c>
      <c r="H1033" s="4">
        <f>IF($B1033="","",$E1033*VLOOKUP($B1033,'Ürünler'!$A$2:$H$51,8,0))</f>
        <v/>
      </c>
      <c r="I1033" s="2" t="inlineStr">
        <is>
          <t>Toptan - Kayseri</t>
        </is>
      </c>
    </row>
    <row r="1034">
      <c r="A1034" s="11" t="n">
        <v>46232</v>
      </c>
      <c r="B1034" s="2" t="inlineStr">
        <is>
          <t>SKU-029</t>
        </is>
      </c>
      <c r="C1034" s="6" t="inlineStr">
        <is>
          <t>Çıkış</t>
        </is>
      </c>
      <c r="D1034" s="2" t="inlineStr">
        <is>
          <t>SAT-22499</t>
        </is>
      </c>
      <c r="E1034" s="3" t="n">
        <v>3</v>
      </c>
      <c r="F1034" s="4" t="n">
        <v>419</v>
      </c>
      <c r="G1034" s="4">
        <f>IF($E1034="","",$E1034*$F1034)</f>
        <v/>
      </c>
      <c r="H1034" s="4">
        <f>IF($B1034="","",$E1034*VLOOKUP($B1034,'Ürünler'!$A$2:$H$51,8,0))</f>
        <v/>
      </c>
      <c r="I1034" s="2" t="inlineStr">
        <is>
          <t>Toptan - Ankara</t>
        </is>
      </c>
    </row>
    <row r="1035">
      <c r="A1035" s="11" t="n">
        <v>46232</v>
      </c>
      <c r="B1035" s="2" t="inlineStr">
        <is>
          <t>SKU-049</t>
        </is>
      </c>
      <c r="C1035" s="6" t="inlineStr">
        <is>
          <t>Çıkış</t>
        </is>
      </c>
      <c r="D1035" s="2" t="inlineStr">
        <is>
          <t>SAT-81645</t>
        </is>
      </c>
      <c r="E1035" s="3" t="n">
        <v>3</v>
      </c>
      <c r="F1035" s="4" t="n">
        <v>519</v>
      </c>
      <c r="G1035" s="4">
        <f>IF($E1035="","",$E1035*$F1035)</f>
        <v/>
      </c>
      <c r="H1035" s="4">
        <f>IF($B1035="","",$E1035*VLOOKUP($B1035,'Ürünler'!$A$2:$H$51,8,0))</f>
        <v/>
      </c>
      <c r="I1035" s="2" t="inlineStr">
        <is>
          <t>Mağaza 2</t>
        </is>
      </c>
    </row>
    <row r="1036">
      <c r="A1036" s="11" t="n">
        <v>46233</v>
      </c>
      <c r="B1036" s="2" t="inlineStr">
        <is>
          <t>SKU-022</t>
        </is>
      </c>
      <c r="C1036" s="6" t="inlineStr">
        <is>
          <t>Çıkış</t>
        </is>
      </c>
      <c r="D1036" s="2" t="inlineStr">
        <is>
          <t>SAT-28830</t>
        </is>
      </c>
      <c r="E1036" s="3" t="n">
        <v>2</v>
      </c>
      <c r="F1036" s="4" t="n">
        <v>119</v>
      </c>
      <c r="G1036" s="4">
        <f>IF($E1036="","",$E1036*$F1036)</f>
        <v/>
      </c>
      <c r="H1036" s="4">
        <f>IF($B1036="","",$E1036*VLOOKUP($B1036,'Ürünler'!$A$2:$H$51,8,0))</f>
        <v/>
      </c>
      <c r="I1036" s="2" t="inlineStr">
        <is>
          <t>Online Sipariş</t>
        </is>
      </c>
    </row>
    <row r="1037">
      <c r="A1037" s="11" t="n">
        <v>46234</v>
      </c>
      <c r="B1037" s="2" t="inlineStr">
        <is>
          <t>SKU-012</t>
        </is>
      </c>
      <c r="C1037" s="6" t="inlineStr">
        <is>
          <t>Çıkış</t>
        </is>
      </c>
      <c r="D1037" s="2" t="inlineStr">
        <is>
          <t>SAT-34920</t>
        </is>
      </c>
      <c r="E1037" s="3" t="n">
        <v>9</v>
      </c>
      <c r="F1037" s="4" t="n">
        <v>1750</v>
      </c>
      <c r="G1037" s="4">
        <f>IF($E1037="","",$E1037*$F1037)</f>
        <v/>
      </c>
      <c r="H1037" s="4">
        <f>IF($B1037="","",$E1037*VLOOKUP($B1037,'Ürünler'!$A$2:$H$51,8,0))</f>
        <v/>
      </c>
      <c r="I1037" s="2" t="inlineStr">
        <is>
          <t>Toptan - Ankara</t>
        </is>
      </c>
    </row>
    <row r="1038">
      <c r="A1038" s="11" t="n">
        <v>46234</v>
      </c>
      <c r="B1038" s="2" t="inlineStr">
        <is>
          <t>SKU-028</t>
        </is>
      </c>
      <c r="C1038" s="6" t="inlineStr">
        <is>
          <t>Çıkış</t>
        </is>
      </c>
      <c r="D1038" s="2" t="inlineStr">
        <is>
          <t>SAT-74303</t>
        </is>
      </c>
      <c r="E1038" s="3" t="n">
        <v>1</v>
      </c>
      <c r="F1038" s="4" t="n">
        <v>2390</v>
      </c>
      <c r="G1038" s="4">
        <f>IF($E1038="","",$E1038*$F1038)</f>
        <v/>
      </c>
      <c r="H1038" s="4">
        <f>IF($B1038="","",$E1038*VLOOKUP($B1038,'Ürünler'!$A$2:$H$51,8,0))</f>
        <v/>
      </c>
      <c r="I1038" s="2" t="inlineStr">
        <is>
          <t>Toptan - Kayseri</t>
        </is>
      </c>
    </row>
    <row r="1039">
      <c r="A1039" s="11" t="n">
        <v>46234</v>
      </c>
      <c r="B1039" s="2" t="inlineStr">
        <is>
          <t>SKU-034</t>
        </is>
      </c>
      <c r="C1039" s="6" t="inlineStr">
        <is>
          <t>Çıkış</t>
        </is>
      </c>
      <c r="D1039" s="2" t="inlineStr">
        <is>
          <t>SAT-50043</t>
        </is>
      </c>
      <c r="E1039" s="3" t="n">
        <v>3</v>
      </c>
      <c r="F1039" s="4" t="n">
        <v>199</v>
      </c>
      <c r="G1039" s="4">
        <f>IF($E1039="","",$E1039*$F1039)</f>
        <v/>
      </c>
      <c r="H1039" s="4">
        <f>IF($B1039="","",$E1039*VLOOKUP($B1039,'Ürünler'!$A$2:$H$51,8,0))</f>
        <v/>
      </c>
      <c r="I1039" s="2" t="inlineStr">
        <is>
          <t>Mağaza 2</t>
        </is>
      </c>
    </row>
    <row r="1040">
      <c r="A1040" s="11" t="n">
        <v>46234</v>
      </c>
      <c r="B1040" s="2" t="inlineStr">
        <is>
          <t>SKU-036</t>
        </is>
      </c>
      <c r="C1040" s="6" t="inlineStr">
        <is>
          <t>Çıkış</t>
        </is>
      </c>
      <c r="D1040" s="2" t="inlineStr">
        <is>
          <t>SAT-20101</t>
        </is>
      </c>
      <c r="E1040" s="3" t="n">
        <v>1</v>
      </c>
      <c r="F1040" s="4" t="n">
        <v>299</v>
      </c>
      <c r="G1040" s="4">
        <f>IF($E1040="","",$E1040*$F1040)</f>
        <v/>
      </c>
      <c r="H1040" s="4">
        <f>IF($B1040="","",$E1040*VLOOKUP($B1040,'Ürünler'!$A$2:$H$51,8,0))</f>
        <v/>
      </c>
      <c r="I1040" s="2" t="inlineStr">
        <is>
          <t>Toptan - Kayseri</t>
        </is>
      </c>
    </row>
    <row r="1041">
      <c r="A1041" s="11" t="n">
        <v>46234</v>
      </c>
      <c r="B1041" s="2" t="inlineStr">
        <is>
          <t>SKU-043</t>
        </is>
      </c>
      <c r="C1041" s="6" t="inlineStr">
        <is>
          <t>Çıkış</t>
        </is>
      </c>
      <c r="D1041" s="2" t="inlineStr">
        <is>
          <t>SAT-32701</t>
        </is>
      </c>
      <c r="E1041" s="3" t="n">
        <v>1</v>
      </c>
      <c r="F1041" s="4" t="n">
        <v>379</v>
      </c>
      <c r="G1041" s="4">
        <f>IF($E1041="","",$E1041*$F1041)</f>
        <v/>
      </c>
      <c r="H1041" s="4">
        <f>IF($B1041="","",$E1041*VLOOKUP($B1041,'Ürünler'!$A$2:$H$51,8,0))</f>
        <v/>
      </c>
      <c r="I1041" s="2" t="inlineStr">
        <is>
          <t>Toptan - Ankara</t>
        </is>
      </c>
    </row>
    <row r="1042">
      <c r="A1042" s="11" t="n">
        <v>46240</v>
      </c>
      <c r="B1042" s="2" t="inlineStr">
        <is>
          <t>SKU-019</t>
        </is>
      </c>
      <c r="C1042" s="6" t="inlineStr">
        <is>
          <t>Çıkış</t>
        </is>
      </c>
      <c r="D1042" s="2" t="inlineStr">
        <is>
          <t>SAT-93318</t>
        </is>
      </c>
      <c r="E1042" s="3" t="n">
        <v>2</v>
      </c>
      <c r="F1042" s="4" t="n">
        <v>89</v>
      </c>
      <c r="G1042" s="4">
        <f>IF($E1042="","",$E1042*$F1042)</f>
        <v/>
      </c>
      <c r="H1042" s="4">
        <f>IF($B1042="","",$E1042*VLOOKUP($B1042,'Ürünler'!$A$2:$H$51,8,0))</f>
        <v/>
      </c>
      <c r="I1042" s="2" t="inlineStr">
        <is>
          <t>Toptan - Kayseri</t>
        </is>
      </c>
    </row>
    <row r="1043">
      <c r="A1043" s="11" t="n">
        <v>46240</v>
      </c>
      <c r="B1043" s="2" t="inlineStr">
        <is>
          <t>SKU-026</t>
        </is>
      </c>
      <c r="C1043" s="6" t="inlineStr">
        <is>
          <t>Çıkış</t>
        </is>
      </c>
      <c r="D1043" s="2" t="inlineStr">
        <is>
          <t>SAT-49107</t>
        </is>
      </c>
      <c r="E1043" s="3" t="n">
        <v>1</v>
      </c>
      <c r="F1043" s="4" t="n">
        <v>569</v>
      </c>
      <c r="G1043" s="4">
        <f>IF($E1043="","",$E1043*$F1043)</f>
        <v/>
      </c>
      <c r="H1043" s="4">
        <f>IF($B1043="","",$E1043*VLOOKUP($B1043,'Ürünler'!$A$2:$H$51,8,0))</f>
        <v/>
      </c>
      <c r="I1043" s="2" t="inlineStr">
        <is>
          <t>Toptan - Kayseri</t>
        </is>
      </c>
    </row>
    <row r="1044">
      <c r="A1044" s="11" t="n">
        <v>46240</v>
      </c>
      <c r="B1044" s="2" t="inlineStr">
        <is>
          <t>SKU-029</t>
        </is>
      </c>
      <c r="C1044" s="6" t="inlineStr">
        <is>
          <t>Çıkış</t>
        </is>
      </c>
      <c r="D1044" s="2" t="inlineStr">
        <is>
          <t>SAT-40115</t>
        </is>
      </c>
      <c r="E1044" s="3" t="n">
        <v>2</v>
      </c>
      <c r="F1044" s="4" t="n">
        <v>419</v>
      </c>
      <c r="G1044" s="4">
        <f>IF($E1044="","",$E1044*$F1044)</f>
        <v/>
      </c>
      <c r="H1044" s="4">
        <f>IF($B1044="","",$E1044*VLOOKUP($B1044,'Ürünler'!$A$2:$H$51,8,0))</f>
        <v/>
      </c>
      <c r="I1044" s="2" t="inlineStr">
        <is>
          <t>Yılmaz Ticaret</t>
        </is>
      </c>
    </row>
    <row r="1045">
      <c r="A1045" s="11" t="n">
        <v>46240</v>
      </c>
      <c r="B1045" s="2" t="inlineStr">
        <is>
          <t>SKU-043</t>
        </is>
      </c>
      <c r="C1045" s="6" t="inlineStr">
        <is>
          <t>Çıkış</t>
        </is>
      </c>
      <c r="D1045" s="2" t="inlineStr">
        <is>
          <t>SAT-39329</t>
        </is>
      </c>
      <c r="E1045" s="3" t="n">
        <v>1</v>
      </c>
      <c r="F1045" s="4" t="n">
        <v>379</v>
      </c>
      <c r="G1045" s="4">
        <f>IF($E1045="","",$E1045*$F1045)</f>
        <v/>
      </c>
      <c r="H1045" s="4">
        <f>IF($B1045="","",$E1045*VLOOKUP($B1045,'Ürünler'!$A$2:$H$51,8,0))</f>
        <v/>
      </c>
      <c r="I1045" s="2" t="inlineStr">
        <is>
          <t>Online Sipariş</t>
        </is>
      </c>
    </row>
    <row r="1046">
      <c r="A1046" s="11" t="n">
        <v>46241</v>
      </c>
      <c r="B1046" s="2" t="inlineStr">
        <is>
          <t>SKU-006</t>
        </is>
      </c>
      <c r="C1046" s="6" t="inlineStr">
        <is>
          <t>Çıkış</t>
        </is>
      </c>
      <c r="D1046" s="2" t="inlineStr">
        <is>
          <t>SAT-28136</t>
        </is>
      </c>
      <c r="E1046" s="3" t="n">
        <v>2</v>
      </c>
      <c r="F1046" s="4" t="n">
        <v>449</v>
      </c>
      <c r="G1046" s="4">
        <f>IF($E1046="","",$E1046*$F1046)</f>
        <v/>
      </c>
      <c r="H1046" s="4">
        <f>IF($B1046="","",$E1046*VLOOKUP($B1046,'Ürünler'!$A$2:$H$51,8,0))</f>
        <v/>
      </c>
      <c r="I1046" s="2" t="inlineStr">
        <is>
          <t>Yılmaz Ticaret</t>
        </is>
      </c>
    </row>
    <row r="1047">
      <c r="A1047" s="11" t="n">
        <v>46241</v>
      </c>
      <c r="B1047" s="2" t="inlineStr">
        <is>
          <t>SKU-014</t>
        </is>
      </c>
      <c r="C1047" s="6" t="inlineStr">
        <is>
          <t>Çıkış</t>
        </is>
      </c>
      <c r="D1047" s="2" t="inlineStr">
        <is>
          <t>SAT-52219</t>
        </is>
      </c>
      <c r="E1047" s="3" t="n">
        <v>1</v>
      </c>
      <c r="F1047" s="4" t="n">
        <v>999</v>
      </c>
      <c r="G1047" s="4">
        <f>IF($E1047="","",$E1047*$F1047)</f>
        <v/>
      </c>
      <c r="H1047" s="4">
        <f>IF($B1047="","",$E1047*VLOOKUP($B1047,'Ürünler'!$A$2:$H$51,8,0))</f>
        <v/>
      </c>
      <c r="I1047" s="2" t="inlineStr">
        <is>
          <t>Toptan - Ankara</t>
        </is>
      </c>
    </row>
    <row r="1048">
      <c r="A1048" s="11" t="n">
        <v>46241</v>
      </c>
      <c r="B1048" s="2" t="inlineStr">
        <is>
          <t>SKU-015</t>
        </is>
      </c>
      <c r="C1048" s="6" t="inlineStr">
        <is>
          <t>Çıkış</t>
        </is>
      </c>
      <c r="D1048" s="2" t="inlineStr">
        <is>
          <t>SAT-79531</t>
        </is>
      </c>
      <c r="E1048" s="3" t="n">
        <v>3</v>
      </c>
      <c r="F1048" s="4" t="n">
        <v>999</v>
      </c>
      <c r="G1048" s="4">
        <f>IF($E1048="","",$E1048*$F1048)</f>
        <v/>
      </c>
      <c r="H1048" s="4">
        <f>IF($B1048="","",$E1048*VLOOKUP($B1048,'Ürünler'!$A$2:$H$51,8,0))</f>
        <v/>
      </c>
      <c r="I1048" s="2" t="inlineStr">
        <is>
          <t>Yılmaz Ticaret</t>
        </is>
      </c>
    </row>
    <row r="1049">
      <c r="A1049" s="11" t="n">
        <v>46241</v>
      </c>
      <c r="B1049" s="2" t="inlineStr">
        <is>
          <t>SKU-035</t>
        </is>
      </c>
      <c r="C1049" s="6" t="inlineStr">
        <is>
          <t>Çıkış</t>
        </is>
      </c>
      <c r="D1049" s="2" t="inlineStr">
        <is>
          <t>SAT-79243</t>
        </is>
      </c>
      <c r="E1049" s="3" t="n">
        <v>1</v>
      </c>
      <c r="F1049" s="4" t="n">
        <v>299</v>
      </c>
      <c r="G1049" s="4">
        <f>IF($E1049="","",$E1049*$F1049)</f>
        <v/>
      </c>
      <c r="H1049" s="4">
        <f>IF($B1049="","",$E1049*VLOOKUP($B1049,'Ürünler'!$A$2:$H$51,8,0))</f>
        <v/>
      </c>
      <c r="I1049" s="2" t="inlineStr">
        <is>
          <t>Perakende Satış</t>
        </is>
      </c>
    </row>
    <row r="1050">
      <c r="A1050" s="11" t="n">
        <v>46242</v>
      </c>
      <c r="B1050" s="2" t="inlineStr">
        <is>
          <t>SKU-004</t>
        </is>
      </c>
      <c r="C1050" s="6" t="inlineStr">
        <is>
          <t>Çıkış</t>
        </is>
      </c>
      <c r="D1050" s="2" t="inlineStr">
        <is>
          <t>SAT-41029</t>
        </is>
      </c>
      <c r="E1050" s="3" t="n">
        <v>1</v>
      </c>
      <c r="F1050" s="4" t="n">
        <v>249</v>
      </c>
      <c r="G1050" s="4">
        <f>IF($E1050="","",$E1050*$F1050)</f>
        <v/>
      </c>
      <c r="H1050" s="4">
        <f>IF($B1050="","",$E1050*VLOOKUP($B1050,'Ürünler'!$A$2:$H$51,8,0))</f>
        <v/>
      </c>
      <c r="I1050" s="2" t="inlineStr">
        <is>
          <t>Yılmaz Ticaret</t>
        </is>
      </c>
    </row>
    <row r="1051">
      <c r="A1051" s="11" t="n">
        <v>46242</v>
      </c>
      <c r="B1051" s="2" t="inlineStr">
        <is>
          <t>SKU-023</t>
        </is>
      </c>
      <c r="C1051" s="6" t="inlineStr">
        <is>
          <t>Çıkış</t>
        </is>
      </c>
      <c r="D1051" s="2" t="inlineStr">
        <is>
          <t>SAT-53652</t>
        </is>
      </c>
      <c r="E1051" s="3" t="n">
        <v>1</v>
      </c>
      <c r="F1051" s="4" t="n">
        <v>149</v>
      </c>
      <c r="G1051" s="4">
        <f>IF($E1051="","",$E1051*$F1051)</f>
        <v/>
      </c>
      <c r="H1051" s="4">
        <f>IF($B1051="","",$E1051*VLOOKUP($B1051,'Ürünler'!$A$2:$H$51,8,0))</f>
        <v/>
      </c>
      <c r="I1051" s="2" t="inlineStr">
        <is>
          <t>Toptan - Kayseri</t>
        </is>
      </c>
    </row>
    <row r="1052">
      <c r="A1052" s="11" t="n">
        <v>46242</v>
      </c>
      <c r="B1052" s="2" t="inlineStr">
        <is>
          <t>SKU-028</t>
        </is>
      </c>
      <c r="C1052" s="6" t="inlineStr">
        <is>
          <t>Çıkış</t>
        </is>
      </c>
      <c r="D1052" s="2" t="inlineStr">
        <is>
          <t>SAT-56160</t>
        </is>
      </c>
      <c r="E1052" s="3" t="n">
        <v>1</v>
      </c>
      <c r="F1052" s="4" t="n">
        <v>2390</v>
      </c>
      <c r="G1052" s="4">
        <f>IF($E1052="","",$E1052*$F1052)</f>
        <v/>
      </c>
      <c r="H1052" s="4">
        <f>IF($B1052="","",$E1052*VLOOKUP($B1052,'Ürünler'!$A$2:$H$51,8,0))</f>
        <v/>
      </c>
      <c r="I1052" s="2" t="inlineStr">
        <is>
          <t>Yılmaz Ticaret</t>
        </is>
      </c>
    </row>
    <row r="1053">
      <c r="A1053" s="11" t="n">
        <v>46242</v>
      </c>
      <c r="B1053" s="2" t="inlineStr">
        <is>
          <t>SKU-038</t>
        </is>
      </c>
      <c r="C1053" s="6" t="inlineStr">
        <is>
          <t>Çıkış</t>
        </is>
      </c>
      <c r="D1053" s="2" t="inlineStr">
        <is>
          <t>SAT-22055</t>
        </is>
      </c>
      <c r="E1053" s="3" t="n">
        <v>1</v>
      </c>
      <c r="F1053" s="4" t="n">
        <v>229</v>
      </c>
      <c r="G1053" s="4">
        <f>IF($E1053="","",$E1053*$F1053)</f>
        <v/>
      </c>
      <c r="H1053" s="4">
        <f>IF($B1053="","",$E1053*VLOOKUP($B1053,'Ürünler'!$A$2:$H$51,8,0))</f>
        <v/>
      </c>
      <c r="I1053" s="2" t="inlineStr">
        <is>
          <t>Online Sipariş</t>
        </is>
      </c>
    </row>
    <row r="1054">
      <c r="A1054" s="11" t="n">
        <v>46242</v>
      </c>
      <c r="B1054" s="2" t="inlineStr">
        <is>
          <t>SKU-045</t>
        </is>
      </c>
      <c r="C1054" s="6" t="inlineStr">
        <is>
          <t>Çıkış</t>
        </is>
      </c>
      <c r="D1054" s="2" t="inlineStr">
        <is>
          <t>SAT-37681</t>
        </is>
      </c>
      <c r="E1054" s="3" t="n">
        <v>1</v>
      </c>
      <c r="F1054" s="4" t="n">
        <v>129</v>
      </c>
      <c r="G1054" s="4">
        <f>IF($E1054="","",$E1054*$F1054)</f>
        <v/>
      </c>
      <c r="H1054" s="4">
        <f>IF($B1054="","",$E1054*VLOOKUP($B1054,'Ürünler'!$A$2:$H$51,8,0))</f>
        <v/>
      </c>
      <c r="I1054" s="2" t="inlineStr">
        <is>
          <t>Mağaza 2</t>
        </is>
      </c>
    </row>
    <row r="1055">
      <c r="A1055" s="11" t="n">
        <v>46242</v>
      </c>
      <c r="B1055" s="2" t="inlineStr">
        <is>
          <t>SKU-050</t>
        </is>
      </c>
      <c r="C1055" s="6" t="inlineStr">
        <is>
          <t>Çıkış</t>
        </is>
      </c>
      <c r="D1055" s="2" t="inlineStr">
        <is>
          <t>SAT-80513</t>
        </is>
      </c>
      <c r="E1055" s="3" t="n">
        <v>2</v>
      </c>
      <c r="F1055" s="4" t="n">
        <v>79</v>
      </c>
      <c r="G1055" s="4">
        <f>IF($E1055="","",$E1055*$F1055)</f>
        <v/>
      </c>
      <c r="H1055" s="4">
        <f>IF($B1055="","",$E1055*VLOOKUP($B1055,'Ürünler'!$A$2:$H$51,8,0))</f>
        <v/>
      </c>
      <c r="I1055" s="2" t="inlineStr">
        <is>
          <t>Toptan - Ankara</t>
        </is>
      </c>
    </row>
    <row r="1056">
      <c r="A1056" s="11" t="n">
        <v>46243</v>
      </c>
      <c r="B1056" s="2" t="inlineStr">
        <is>
          <t>SKU-031</t>
        </is>
      </c>
      <c r="C1056" s="6" t="inlineStr">
        <is>
          <t>Çıkış</t>
        </is>
      </c>
      <c r="D1056" s="2" t="inlineStr">
        <is>
          <t>SAT-43119</t>
        </is>
      </c>
      <c r="E1056" s="3" t="n">
        <v>2</v>
      </c>
      <c r="F1056" s="4" t="n">
        <v>339</v>
      </c>
      <c r="G1056" s="4">
        <f>IF($E1056="","",$E1056*$F1056)</f>
        <v/>
      </c>
      <c r="H1056" s="4">
        <f>IF($B1056="","",$E1056*VLOOKUP($B1056,'Ürünler'!$A$2:$H$51,8,0))</f>
        <v/>
      </c>
      <c r="I1056" s="2" t="inlineStr">
        <is>
          <t>Mağaza 2</t>
        </is>
      </c>
    </row>
    <row r="1057">
      <c r="A1057" s="11" t="n">
        <v>46244</v>
      </c>
      <c r="B1057" s="2" t="inlineStr">
        <is>
          <t>SKU-001</t>
        </is>
      </c>
      <c r="C1057" s="6" t="inlineStr">
        <is>
          <t>Çıkış</t>
        </is>
      </c>
      <c r="D1057" s="2" t="inlineStr">
        <is>
          <t>SAT-93748</t>
        </is>
      </c>
      <c r="E1057" s="3" t="n">
        <v>1</v>
      </c>
      <c r="F1057" s="4" t="n">
        <v>149</v>
      </c>
      <c r="G1057" s="4">
        <f>IF($E1057="","",$E1057*$F1057)</f>
        <v/>
      </c>
      <c r="H1057" s="4">
        <f>IF($B1057="","",$E1057*VLOOKUP($B1057,'Ürünler'!$A$2:$H$51,8,0))</f>
        <v/>
      </c>
      <c r="I1057" s="2" t="inlineStr">
        <is>
          <t>Toptan - Ankara</t>
        </is>
      </c>
    </row>
    <row r="1058">
      <c r="A1058" s="11" t="n">
        <v>46244</v>
      </c>
      <c r="B1058" s="2" t="inlineStr">
        <is>
          <t>SKU-005</t>
        </is>
      </c>
      <c r="C1058" s="6" t="inlineStr">
        <is>
          <t>Çıkış</t>
        </is>
      </c>
      <c r="D1058" s="2" t="inlineStr">
        <is>
          <t>SAT-63225</t>
        </is>
      </c>
      <c r="E1058" s="3" t="n">
        <v>2</v>
      </c>
      <c r="F1058" s="4" t="n">
        <v>249</v>
      </c>
      <c r="G1058" s="4">
        <f>IF($E1058="","",$E1058*$F1058)</f>
        <v/>
      </c>
      <c r="H1058" s="4">
        <f>IF($B1058="","",$E1058*VLOOKUP($B1058,'Ürünler'!$A$2:$H$51,8,0))</f>
        <v/>
      </c>
      <c r="I1058" s="2" t="inlineStr">
        <is>
          <t>Toptan - Ankara</t>
        </is>
      </c>
    </row>
    <row r="1059">
      <c r="A1059" s="11" t="n">
        <v>46244</v>
      </c>
      <c r="B1059" s="2" t="inlineStr">
        <is>
          <t>SKU-008</t>
        </is>
      </c>
      <c r="C1059" s="6" t="inlineStr">
        <is>
          <t>Çıkış</t>
        </is>
      </c>
      <c r="D1059" s="2" t="inlineStr">
        <is>
          <t>SAT-39045</t>
        </is>
      </c>
      <c r="E1059" s="3" t="n">
        <v>1</v>
      </c>
      <c r="F1059" s="4" t="n">
        <v>479</v>
      </c>
      <c r="G1059" s="4">
        <f>IF($E1059="","",$E1059*$F1059)</f>
        <v/>
      </c>
      <c r="H1059" s="4">
        <f>IF($B1059="","",$E1059*VLOOKUP($B1059,'Ürünler'!$A$2:$H$51,8,0))</f>
        <v/>
      </c>
      <c r="I1059" s="2" t="inlineStr">
        <is>
          <t>Toptan - Kayseri</t>
        </is>
      </c>
    </row>
    <row r="1060">
      <c r="A1060" s="11" t="n">
        <v>46244</v>
      </c>
      <c r="B1060" s="2" t="inlineStr">
        <is>
          <t>SKU-012</t>
        </is>
      </c>
      <c r="C1060" s="6" t="inlineStr">
        <is>
          <t>Çıkış</t>
        </is>
      </c>
      <c r="D1060" s="2" t="inlineStr">
        <is>
          <t>SAT-98835</t>
        </is>
      </c>
      <c r="E1060" s="3" t="n">
        <v>8</v>
      </c>
      <c r="F1060" s="4" t="n">
        <v>1750</v>
      </c>
      <c r="G1060" s="4">
        <f>IF($E1060="","",$E1060*$F1060)</f>
        <v/>
      </c>
      <c r="H1060" s="4">
        <f>IF($B1060="","",$E1060*VLOOKUP($B1060,'Ürünler'!$A$2:$H$51,8,0))</f>
        <v/>
      </c>
      <c r="I1060" s="2" t="inlineStr">
        <is>
          <t>Mağaza 2</t>
        </is>
      </c>
    </row>
    <row r="1061">
      <c r="A1061" s="11" t="n">
        <v>46244</v>
      </c>
      <c r="B1061" s="2" t="inlineStr">
        <is>
          <t>SKU-013</t>
        </is>
      </c>
      <c r="C1061" s="6" t="inlineStr">
        <is>
          <t>Çıkış</t>
        </is>
      </c>
      <c r="D1061" s="2" t="inlineStr">
        <is>
          <t>SAT-14288</t>
        </is>
      </c>
      <c r="E1061" s="3" t="n">
        <v>1</v>
      </c>
      <c r="F1061" s="4" t="n">
        <v>599</v>
      </c>
      <c r="G1061" s="4">
        <f>IF($E1061="","",$E1061*$F1061)</f>
        <v/>
      </c>
      <c r="H1061" s="4">
        <f>IF($B1061="","",$E1061*VLOOKUP($B1061,'Ürünler'!$A$2:$H$51,8,0))</f>
        <v/>
      </c>
      <c r="I1061" s="2" t="inlineStr">
        <is>
          <t>Mağaza 2</t>
        </is>
      </c>
    </row>
    <row r="1062">
      <c r="A1062" s="11" t="n">
        <v>46244</v>
      </c>
      <c r="B1062" s="2" t="inlineStr">
        <is>
          <t>SKU-039</t>
        </is>
      </c>
      <c r="C1062" s="6" t="inlineStr">
        <is>
          <t>Çıkış</t>
        </is>
      </c>
      <c r="D1062" s="2" t="inlineStr">
        <is>
          <t>SAT-33010</t>
        </is>
      </c>
      <c r="E1062" s="3" t="n">
        <v>2</v>
      </c>
      <c r="F1062" s="4" t="n">
        <v>79</v>
      </c>
      <c r="G1062" s="4">
        <f>IF($E1062="","",$E1062*$F1062)</f>
        <v/>
      </c>
      <c r="H1062" s="4">
        <f>IF($B1062="","",$E1062*VLOOKUP($B1062,'Ürünler'!$A$2:$H$51,8,0))</f>
        <v/>
      </c>
      <c r="I1062" s="2" t="inlineStr">
        <is>
          <t>Toptan - Kayseri</t>
        </is>
      </c>
    </row>
    <row r="1063">
      <c r="A1063" s="11" t="n">
        <v>46244</v>
      </c>
      <c r="B1063" s="2" t="inlineStr">
        <is>
          <t>SKU-041</t>
        </is>
      </c>
      <c r="C1063" s="6" t="inlineStr">
        <is>
          <t>Çıkış</t>
        </is>
      </c>
      <c r="D1063" s="2" t="inlineStr">
        <is>
          <t>SAT-39654</t>
        </is>
      </c>
      <c r="E1063" s="3" t="n">
        <v>1</v>
      </c>
      <c r="F1063" s="4" t="n">
        <v>159</v>
      </c>
      <c r="G1063" s="4">
        <f>IF($E1063="","",$E1063*$F1063)</f>
        <v/>
      </c>
      <c r="H1063" s="4">
        <f>IF($B1063="","",$E1063*VLOOKUP($B1063,'Ürünler'!$A$2:$H$51,8,0))</f>
        <v/>
      </c>
      <c r="I1063" s="2" t="inlineStr">
        <is>
          <t>Online Sipariş</t>
        </is>
      </c>
    </row>
    <row r="1064">
      <c r="A1064" s="11" t="n">
        <v>46245</v>
      </c>
      <c r="B1064" s="2" t="inlineStr">
        <is>
          <t>SKU-003</t>
        </is>
      </c>
      <c r="C1064" s="6" t="inlineStr">
        <is>
          <t>Çıkış</t>
        </is>
      </c>
      <c r="D1064" s="2" t="inlineStr">
        <is>
          <t>SAT-44179</t>
        </is>
      </c>
      <c r="E1064" s="3" t="n">
        <v>1</v>
      </c>
      <c r="F1064" s="4" t="n">
        <v>149</v>
      </c>
      <c r="G1064" s="4">
        <f>IF($E1064="","",$E1064*$F1064)</f>
        <v/>
      </c>
      <c r="H1064" s="4">
        <f>IF($B1064="","",$E1064*VLOOKUP($B1064,'Ürünler'!$A$2:$H$51,8,0))</f>
        <v/>
      </c>
      <c r="I1064" s="2" t="inlineStr">
        <is>
          <t>Yılmaz Ticaret</t>
        </is>
      </c>
    </row>
    <row r="1065">
      <c r="A1065" s="11" t="n">
        <v>46245</v>
      </c>
      <c r="B1065" s="2" t="inlineStr">
        <is>
          <t>SKU-017</t>
        </is>
      </c>
      <c r="C1065" s="6" t="inlineStr">
        <is>
          <t>Çıkış</t>
        </is>
      </c>
      <c r="D1065" s="2" t="inlineStr">
        <is>
          <t>SAT-18639</t>
        </is>
      </c>
      <c r="E1065" s="3" t="n">
        <v>2</v>
      </c>
      <c r="F1065" s="4" t="n">
        <v>2190</v>
      </c>
      <c r="G1065" s="4">
        <f>IF($E1065="","",$E1065*$F1065)</f>
        <v/>
      </c>
      <c r="H1065" s="4">
        <f>IF($B1065="","",$E1065*VLOOKUP($B1065,'Ürünler'!$A$2:$H$51,8,0))</f>
        <v/>
      </c>
      <c r="I1065" s="2" t="inlineStr">
        <is>
          <t>Online Sipariş</t>
        </is>
      </c>
    </row>
    <row r="1066">
      <c r="A1066" s="11" t="n">
        <v>46245</v>
      </c>
      <c r="B1066" s="2" t="inlineStr">
        <is>
          <t>SKU-018</t>
        </is>
      </c>
      <c r="C1066" s="6" t="inlineStr">
        <is>
          <t>Çıkış</t>
        </is>
      </c>
      <c r="D1066" s="2" t="inlineStr">
        <is>
          <t>SAT-82684</t>
        </is>
      </c>
      <c r="E1066" s="3" t="n">
        <v>2</v>
      </c>
      <c r="F1066" s="4" t="n">
        <v>139</v>
      </c>
      <c r="G1066" s="4">
        <f>IF($E1066="","",$E1066*$F1066)</f>
        <v/>
      </c>
      <c r="H1066" s="4">
        <f>IF($B1066="","",$E1066*VLOOKUP($B1066,'Ürünler'!$A$2:$H$51,8,0))</f>
        <v/>
      </c>
      <c r="I1066" s="2" t="inlineStr">
        <is>
          <t>Perakende Satış</t>
        </is>
      </c>
    </row>
    <row r="1067">
      <c r="A1067" s="11" t="n">
        <v>46245</v>
      </c>
      <c r="B1067" s="2" t="inlineStr">
        <is>
          <t>SKU-025</t>
        </is>
      </c>
      <c r="C1067" s="6" t="inlineStr">
        <is>
          <t>Çıkış</t>
        </is>
      </c>
      <c r="D1067" s="2" t="inlineStr">
        <is>
          <t>SAT-90560</t>
        </is>
      </c>
      <c r="E1067" s="3" t="n">
        <v>8</v>
      </c>
      <c r="F1067" s="4" t="n">
        <v>749</v>
      </c>
      <c r="G1067" s="4">
        <f>IF($E1067="","",$E1067*$F1067)</f>
        <v/>
      </c>
      <c r="H1067" s="4">
        <f>IF($B1067="","",$E1067*VLOOKUP($B1067,'Ürünler'!$A$2:$H$51,8,0))</f>
        <v/>
      </c>
      <c r="I1067" s="2" t="inlineStr">
        <is>
          <t>Yılmaz Ticaret</t>
        </is>
      </c>
    </row>
    <row r="1068">
      <c r="A1068" s="11" t="n">
        <v>46245</v>
      </c>
      <c r="B1068" s="2" t="inlineStr">
        <is>
          <t>SKU-046</t>
        </is>
      </c>
      <c r="C1068" s="6" t="inlineStr">
        <is>
          <t>Çıkış</t>
        </is>
      </c>
      <c r="D1068" s="2" t="inlineStr">
        <is>
          <t>SAT-98705</t>
        </is>
      </c>
      <c r="E1068" s="3" t="n">
        <v>1</v>
      </c>
      <c r="F1068" s="4" t="n">
        <v>429</v>
      </c>
      <c r="G1068" s="4">
        <f>IF($E1068="","",$E1068*$F1068)</f>
        <v/>
      </c>
      <c r="H1068" s="4">
        <f>IF($B1068="","",$E1068*VLOOKUP($B1068,'Ürünler'!$A$2:$H$51,8,0))</f>
        <v/>
      </c>
      <c r="I1068" s="2" t="inlineStr">
        <is>
          <t>Online Sipariş</t>
        </is>
      </c>
    </row>
    <row r="1069">
      <c r="A1069" s="11" t="n">
        <v>46246</v>
      </c>
      <c r="B1069" s="2" t="inlineStr">
        <is>
          <t>SKU-010</t>
        </is>
      </c>
      <c r="C1069" s="6" t="inlineStr">
        <is>
          <t>Çıkış</t>
        </is>
      </c>
      <c r="D1069" s="2" t="inlineStr">
        <is>
          <t>SAT-82102</t>
        </is>
      </c>
      <c r="E1069" s="3" t="n">
        <v>1</v>
      </c>
      <c r="F1069" s="4" t="n">
        <v>359</v>
      </c>
      <c r="G1069" s="4">
        <f>IF($E1069="","",$E1069*$F1069)</f>
        <v/>
      </c>
      <c r="H1069" s="4">
        <f>IF($B1069="","",$E1069*VLOOKUP($B1069,'Ürünler'!$A$2:$H$51,8,0))</f>
        <v/>
      </c>
      <c r="I1069" s="2" t="inlineStr">
        <is>
          <t>Perakende Satış</t>
        </is>
      </c>
    </row>
    <row r="1070">
      <c r="A1070" s="11" t="n">
        <v>46246</v>
      </c>
      <c r="B1070" s="2" t="inlineStr">
        <is>
          <t>SKU-016</t>
        </is>
      </c>
      <c r="C1070" s="6" t="inlineStr">
        <is>
          <t>Çıkış</t>
        </is>
      </c>
      <c r="D1070" s="2" t="inlineStr">
        <is>
          <t>SAT-50668</t>
        </is>
      </c>
      <c r="E1070" s="3" t="n">
        <v>2</v>
      </c>
      <c r="F1070" s="4" t="n">
        <v>999</v>
      </c>
      <c r="G1070" s="4">
        <f>IF($E1070="","",$E1070*$F1070)</f>
        <v/>
      </c>
      <c r="H1070" s="4">
        <f>IF($B1070="","",$E1070*VLOOKUP($B1070,'Ürünler'!$A$2:$H$51,8,0))</f>
        <v/>
      </c>
      <c r="I1070" s="2" t="inlineStr">
        <is>
          <t>Mağaza 2</t>
        </is>
      </c>
    </row>
    <row r="1071">
      <c r="A1071" s="11" t="n">
        <v>46246</v>
      </c>
      <c r="B1071" s="2" t="inlineStr">
        <is>
          <t>SKU-027</t>
        </is>
      </c>
      <c r="C1071" s="6" t="inlineStr">
        <is>
          <t>Çıkış</t>
        </is>
      </c>
      <c r="D1071" s="2" t="inlineStr">
        <is>
          <t>SAT-64592</t>
        </is>
      </c>
      <c r="E1071" s="3" t="n">
        <v>1</v>
      </c>
      <c r="F1071" s="4" t="n">
        <v>1249</v>
      </c>
      <c r="G1071" s="4">
        <f>IF($E1071="","",$E1071*$F1071)</f>
        <v/>
      </c>
      <c r="H1071" s="4">
        <f>IF($B1071="","",$E1071*VLOOKUP($B1071,'Ürünler'!$A$2:$H$51,8,0))</f>
        <v/>
      </c>
      <c r="I1071" s="2" t="inlineStr">
        <is>
          <t>Toptan - Ankara</t>
        </is>
      </c>
    </row>
    <row r="1072">
      <c r="A1072" s="11" t="n">
        <v>46246</v>
      </c>
      <c r="B1072" s="2" t="inlineStr">
        <is>
          <t>SKU-032</t>
        </is>
      </c>
      <c r="C1072" s="6" t="inlineStr">
        <is>
          <t>Çıkış</t>
        </is>
      </c>
      <c r="D1072" s="2" t="inlineStr">
        <is>
          <t>SAT-61849</t>
        </is>
      </c>
      <c r="E1072" s="3" t="n">
        <v>2</v>
      </c>
      <c r="F1072" s="4" t="n">
        <v>339</v>
      </c>
      <c r="G1072" s="4">
        <f>IF($E1072="","",$E1072*$F1072)</f>
        <v/>
      </c>
      <c r="H1072" s="4">
        <f>IF($B1072="","",$E1072*VLOOKUP($B1072,'Ürünler'!$A$2:$H$51,8,0))</f>
        <v/>
      </c>
      <c r="I1072" s="2" t="inlineStr">
        <is>
          <t>Perakende Satış</t>
        </is>
      </c>
    </row>
    <row r="1073">
      <c r="A1073" s="11" t="n">
        <v>46246</v>
      </c>
      <c r="B1073" s="2" t="inlineStr">
        <is>
          <t>SKU-037</t>
        </is>
      </c>
      <c r="C1073" s="6" t="inlineStr">
        <is>
          <t>Çıkış</t>
        </is>
      </c>
      <c r="D1073" s="2" t="inlineStr">
        <is>
          <t>SAT-58823</t>
        </is>
      </c>
      <c r="E1073" s="3" t="n">
        <v>2</v>
      </c>
      <c r="F1073" s="4" t="n">
        <v>549</v>
      </c>
      <c r="G1073" s="4">
        <f>IF($E1073="","",$E1073*$F1073)</f>
        <v/>
      </c>
      <c r="H1073" s="4">
        <f>IF($B1073="","",$E1073*VLOOKUP($B1073,'Ürünler'!$A$2:$H$51,8,0))</f>
        <v/>
      </c>
      <c r="I1073" s="2" t="inlineStr">
        <is>
          <t>Toptan - Kayseri</t>
        </is>
      </c>
    </row>
    <row r="1074">
      <c r="A1074" s="11" t="n">
        <v>46246</v>
      </c>
      <c r="B1074" s="2" t="inlineStr">
        <is>
          <t>SKU-040</t>
        </is>
      </c>
      <c r="C1074" s="6" t="inlineStr">
        <is>
          <t>Çıkış</t>
        </is>
      </c>
      <c r="D1074" s="2" t="inlineStr">
        <is>
          <t>SAT-31802</t>
        </is>
      </c>
      <c r="E1074" s="3" t="n">
        <v>3</v>
      </c>
      <c r="F1074" s="4" t="n">
        <v>1049</v>
      </c>
      <c r="G1074" s="4">
        <f>IF($E1074="","",$E1074*$F1074)</f>
        <v/>
      </c>
      <c r="H1074" s="4">
        <f>IF($B1074="","",$E1074*VLOOKUP($B1074,'Ürünler'!$A$2:$H$51,8,0))</f>
        <v/>
      </c>
      <c r="I1074" s="2" t="inlineStr">
        <is>
          <t>Toptan - Kayseri</t>
        </is>
      </c>
    </row>
    <row r="1075">
      <c r="A1075" s="11" t="n">
        <v>46247</v>
      </c>
      <c r="B1075" s="2" t="inlineStr">
        <is>
          <t>SKU-011</t>
        </is>
      </c>
      <c r="C1075" s="6" t="inlineStr">
        <is>
          <t>Çıkış</t>
        </is>
      </c>
      <c r="D1075" s="2" t="inlineStr">
        <is>
          <t>SAT-59968</t>
        </is>
      </c>
      <c r="E1075" s="3" t="n">
        <v>1</v>
      </c>
      <c r="F1075" s="4" t="n">
        <v>1690</v>
      </c>
      <c r="G1075" s="4">
        <f>IF($E1075="","",$E1075*$F1075)</f>
        <v/>
      </c>
      <c r="H1075" s="4">
        <f>IF($B1075="","",$E1075*VLOOKUP($B1075,'Ürünler'!$A$2:$H$51,8,0))</f>
        <v/>
      </c>
      <c r="I1075" s="2" t="inlineStr">
        <is>
          <t>Toptan - Kayseri</t>
        </is>
      </c>
    </row>
    <row r="1076">
      <c r="A1076" s="11" t="n">
        <v>46247</v>
      </c>
      <c r="B1076" s="2" t="inlineStr">
        <is>
          <t>SKU-036</t>
        </is>
      </c>
      <c r="C1076" s="6" t="inlineStr">
        <is>
          <t>Çıkış</t>
        </is>
      </c>
      <c r="D1076" s="2" t="inlineStr">
        <is>
          <t>SAT-76949</t>
        </is>
      </c>
      <c r="E1076" s="3" t="n">
        <v>1</v>
      </c>
      <c r="F1076" s="4" t="n">
        <v>299</v>
      </c>
      <c r="G1076" s="4">
        <f>IF($E1076="","",$E1076*$F1076)</f>
        <v/>
      </c>
      <c r="H1076" s="4">
        <f>IF($B1076="","",$E1076*VLOOKUP($B1076,'Ürünler'!$A$2:$H$51,8,0))</f>
        <v/>
      </c>
      <c r="I1076" s="2" t="inlineStr">
        <is>
          <t>Online Sipariş</t>
        </is>
      </c>
    </row>
    <row r="1077">
      <c r="A1077" s="11" t="n">
        <v>46247</v>
      </c>
      <c r="B1077" s="2" t="inlineStr">
        <is>
          <t>SKU-044</t>
        </is>
      </c>
      <c r="C1077" s="6" t="inlineStr">
        <is>
          <t>Çıkış</t>
        </is>
      </c>
      <c r="D1077" s="2" t="inlineStr">
        <is>
          <t>SAT-17035</t>
        </is>
      </c>
      <c r="E1077" s="3" t="n">
        <v>1</v>
      </c>
      <c r="F1077" s="4" t="n">
        <v>519</v>
      </c>
      <c r="G1077" s="4">
        <f>IF($E1077="","",$E1077*$F1077)</f>
        <v/>
      </c>
      <c r="H1077" s="4">
        <f>IF($B1077="","",$E1077*VLOOKUP($B1077,'Ürünler'!$A$2:$H$51,8,0))</f>
        <v/>
      </c>
      <c r="I1077" s="2" t="inlineStr">
        <is>
          <t>Mağaza 2</t>
        </is>
      </c>
    </row>
    <row r="1078">
      <c r="A1078" s="11" t="n">
        <v>46247</v>
      </c>
      <c r="B1078" s="2" t="inlineStr">
        <is>
          <t>SKU-048</t>
        </is>
      </c>
      <c r="C1078" s="6" t="inlineStr">
        <is>
          <t>Çıkış</t>
        </is>
      </c>
      <c r="D1078" s="2" t="inlineStr">
        <is>
          <t>SAT-76628</t>
        </is>
      </c>
      <c r="E1078" s="3" t="n">
        <v>1</v>
      </c>
      <c r="F1078" s="4" t="n">
        <v>459</v>
      </c>
      <c r="G1078" s="4">
        <f>IF($E1078="","",$E1078*$F1078)</f>
        <v/>
      </c>
      <c r="H1078" s="4">
        <f>IF($B1078="","",$E1078*VLOOKUP($B1078,'Ürünler'!$A$2:$H$51,8,0))</f>
        <v/>
      </c>
      <c r="I1078" s="2" t="inlineStr">
        <is>
          <t>Yılmaz Ticaret</t>
        </is>
      </c>
    </row>
    <row r="1079">
      <c r="A1079" s="11" t="n">
        <v>46248</v>
      </c>
      <c r="B1079" s="2" t="inlineStr">
        <is>
          <t>SKU-021</t>
        </is>
      </c>
      <c r="C1079" s="6" t="inlineStr">
        <is>
          <t>Çıkış</t>
        </is>
      </c>
      <c r="D1079" s="2" t="inlineStr">
        <is>
          <t>SAT-27009</t>
        </is>
      </c>
      <c r="E1079" s="3" t="n">
        <v>2</v>
      </c>
      <c r="F1079" s="4" t="n">
        <v>329</v>
      </c>
      <c r="G1079" s="4">
        <f>IF($E1079="","",$E1079*$F1079)</f>
        <v/>
      </c>
      <c r="H1079" s="4">
        <f>IF($B1079="","",$E1079*VLOOKUP($B1079,'Ürünler'!$A$2:$H$51,8,0))</f>
        <v/>
      </c>
      <c r="I1079" s="2" t="inlineStr">
        <is>
          <t>Toptan - Ankara</t>
        </is>
      </c>
    </row>
    <row r="1080">
      <c r="A1080" s="11" t="n">
        <v>46248</v>
      </c>
      <c r="B1080" s="2" t="inlineStr">
        <is>
          <t>SKU-024</t>
        </is>
      </c>
      <c r="C1080" s="6" t="inlineStr">
        <is>
          <t>Çıkış</t>
        </is>
      </c>
      <c r="D1080" s="2" t="inlineStr">
        <is>
          <t>SAT-45842</t>
        </is>
      </c>
      <c r="E1080" s="3" t="n">
        <v>1</v>
      </c>
      <c r="F1080" s="4" t="n">
        <v>289</v>
      </c>
      <c r="G1080" s="4">
        <f>IF($E1080="","",$E1080*$F1080)</f>
        <v/>
      </c>
      <c r="H1080" s="4">
        <f>IF($B1080="","",$E1080*VLOOKUP($B1080,'Ürünler'!$A$2:$H$51,8,0))</f>
        <v/>
      </c>
      <c r="I1080" s="2" t="inlineStr">
        <is>
          <t>Online Sipariş</t>
        </is>
      </c>
    </row>
    <row r="1081">
      <c r="A1081" s="11" t="n">
        <v>46248</v>
      </c>
      <c r="B1081" s="2" t="inlineStr">
        <is>
          <t>SKU-030</t>
        </is>
      </c>
      <c r="C1081" s="6" t="inlineStr">
        <is>
          <t>Çıkış</t>
        </is>
      </c>
      <c r="D1081" s="2" t="inlineStr">
        <is>
          <t>SAT-77166</t>
        </is>
      </c>
      <c r="E1081" s="3" t="n">
        <v>1</v>
      </c>
      <c r="F1081" s="4" t="n">
        <v>419</v>
      </c>
      <c r="G1081" s="4">
        <f>IF($E1081="","",$E1081*$F1081)</f>
        <v/>
      </c>
      <c r="H1081" s="4">
        <f>IF($B1081="","",$E1081*VLOOKUP($B1081,'Ürünler'!$A$2:$H$51,8,0))</f>
        <v/>
      </c>
      <c r="I1081" s="2" t="inlineStr">
        <is>
          <t>Toptan - Kayseri</t>
        </is>
      </c>
    </row>
    <row r="1082">
      <c r="A1082" s="11" t="n">
        <v>46248</v>
      </c>
      <c r="B1082" s="2" t="inlineStr">
        <is>
          <t>SKU-033</t>
        </is>
      </c>
      <c r="C1082" s="6" t="inlineStr">
        <is>
          <t>Çıkış</t>
        </is>
      </c>
      <c r="D1082" s="2" t="inlineStr">
        <is>
          <t>SAT-32069</t>
        </is>
      </c>
      <c r="E1082" s="3" t="n">
        <v>9</v>
      </c>
      <c r="F1082" s="4" t="n">
        <v>3290</v>
      </c>
      <c r="G1082" s="4">
        <f>IF($E1082="","",$E1082*$F1082)</f>
        <v/>
      </c>
      <c r="H1082" s="4">
        <f>IF($B1082="","",$E1082*VLOOKUP($B1082,'Ürünler'!$A$2:$H$51,8,0))</f>
        <v/>
      </c>
      <c r="I1082" s="2" t="inlineStr">
        <is>
          <t>Online Sipariş</t>
        </is>
      </c>
    </row>
    <row r="1083">
      <c r="A1083" s="11" t="n">
        <v>46248</v>
      </c>
      <c r="B1083" s="2" t="inlineStr">
        <is>
          <t>SKU-047</t>
        </is>
      </c>
      <c r="C1083" s="6" t="inlineStr">
        <is>
          <t>Çıkış</t>
        </is>
      </c>
      <c r="D1083" s="2" t="inlineStr">
        <is>
          <t>SAT-39190</t>
        </is>
      </c>
      <c r="E1083" s="3" t="n">
        <v>1</v>
      </c>
      <c r="F1083" s="4" t="n">
        <v>179</v>
      </c>
      <c r="G1083" s="4">
        <f>IF($E1083="","",$E1083*$F1083)</f>
        <v/>
      </c>
      <c r="H1083" s="4">
        <f>IF($B1083="","",$E1083*VLOOKUP($B1083,'Ürünler'!$A$2:$H$51,8,0))</f>
        <v/>
      </c>
      <c r="I1083" s="2" t="inlineStr">
        <is>
          <t>Toptan - Ankara</t>
        </is>
      </c>
    </row>
    <row r="1084">
      <c r="A1084" s="11" t="n">
        <v>46249</v>
      </c>
      <c r="B1084" s="2" t="inlineStr">
        <is>
          <t>SKU-007</t>
        </is>
      </c>
      <c r="C1084" s="6" t="inlineStr">
        <is>
          <t>Çıkış</t>
        </is>
      </c>
      <c r="D1084" s="2" t="inlineStr">
        <is>
          <t>SAT-89593</t>
        </is>
      </c>
      <c r="E1084" s="3" t="n">
        <v>3</v>
      </c>
      <c r="F1084" s="4" t="n">
        <v>449</v>
      </c>
      <c r="G1084" s="4">
        <f>IF($E1084="","",$E1084*$F1084)</f>
        <v/>
      </c>
      <c r="H1084" s="4">
        <f>IF($B1084="","",$E1084*VLOOKUP($B1084,'Ürünler'!$A$2:$H$51,8,0))</f>
        <v/>
      </c>
      <c r="I1084" s="2" t="inlineStr">
        <is>
          <t>Mağaza 2</t>
        </is>
      </c>
    </row>
    <row r="1085">
      <c r="A1085" s="11" t="n">
        <v>46249</v>
      </c>
      <c r="B1085" s="2" t="inlineStr">
        <is>
          <t>SKU-009</t>
        </is>
      </c>
      <c r="C1085" s="6" t="inlineStr">
        <is>
          <t>Çıkış</t>
        </is>
      </c>
      <c r="D1085" s="2" t="inlineStr">
        <is>
          <t>SAT-23006</t>
        </is>
      </c>
      <c r="E1085" s="3" t="n">
        <v>1</v>
      </c>
      <c r="F1085" s="4" t="n">
        <v>359</v>
      </c>
      <c r="G1085" s="4">
        <f>IF($E1085="","",$E1085*$F1085)</f>
        <v/>
      </c>
      <c r="H1085" s="4">
        <f>IF($B1085="","",$E1085*VLOOKUP($B1085,'Ürünler'!$A$2:$H$51,8,0))</f>
        <v/>
      </c>
      <c r="I1085" s="2" t="inlineStr">
        <is>
          <t>Yılmaz Ticaret</t>
        </is>
      </c>
    </row>
    <row r="1086">
      <c r="A1086" s="11" t="n">
        <v>46249</v>
      </c>
      <c r="B1086" s="2" t="inlineStr">
        <is>
          <t>SKU-049</t>
        </is>
      </c>
      <c r="C1086" s="6" t="inlineStr">
        <is>
          <t>Çıkış</t>
        </is>
      </c>
      <c r="D1086" s="2" t="inlineStr">
        <is>
          <t>SAT-35751</t>
        </is>
      </c>
      <c r="E1086" s="3" t="n">
        <v>1</v>
      </c>
      <c r="F1086" s="4" t="n">
        <v>519</v>
      </c>
      <c r="G1086" s="4">
        <f>IF($E1086="","",$E1086*$F1086)</f>
        <v/>
      </c>
      <c r="H1086" s="4">
        <f>IF($B1086="","",$E1086*VLOOKUP($B1086,'Ürünler'!$A$2:$H$51,8,0))</f>
        <v/>
      </c>
      <c r="I1086" s="2" t="inlineStr">
        <is>
          <t>Mağaza 2</t>
        </is>
      </c>
    </row>
    <row r="1087">
      <c r="A1087" s="11" t="n">
        <v>46250</v>
      </c>
      <c r="B1087" s="2" t="inlineStr">
        <is>
          <t>SKU-002</t>
        </is>
      </c>
      <c r="C1087" s="6" t="inlineStr">
        <is>
          <t>Çıkış</t>
        </is>
      </c>
      <c r="D1087" s="2" t="inlineStr">
        <is>
          <t>SAT-66498</t>
        </is>
      </c>
      <c r="E1087" s="3" t="n">
        <v>1</v>
      </c>
      <c r="F1087" s="4" t="n">
        <v>149</v>
      </c>
      <c r="G1087" s="4">
        <f>IF($E1087="","",$E1087*$F1087)</f>
        <v/>
      </c>
      <c r="H1087" s="4">
        <f>IF($B1087="","",$E1087*VLOOKUP($B1087,'Ürünler'!$A$2:$H$51,8,0))</f>
        <v/>
      </c>
      <c r="I1087" s="2" t="inlineStr">
        <is>
          <t>Online Sipariş</t>
        </is>
      </c>
    </row>
    <row r="1088">
      <c r="A1088" s="11" t="n">
        <v>46251</v>
      </c>
      <c r="B1088" s="2" t="inlineStr">
        <is>
          <t>SKU-020</t>
        </is>
      </c>
      <c r="C1088" s="6" t="inlineStr">
        <is>
          <t>Çıkış</t>
        </is>
      </c>
      <c r="D1088" s="2" t="inlineStr">
        <is>
          <t>SAT-56210</t>
        </is>
      </c>
      <c r="E1088" s="3" t="n">
        <v>1</v>
      </c>
      <c r="F1088" s="4" t="n">
        <v>329</v>
      </c>
      <c r="G1088" s="4">
        <f>IF($E1088="","",$E1088*$F1088)</f>
        <v/>
      </c>
      <c r="H1088" s="4">
        <f>IF($B1088="","",$E1088*VLOOKUP($B1088,'Ürünler'!$A$2:$H$51,8,0))</f>
        <v/>
      </c>
      <c r="I1088" s="2" t="inlineStr">
        <is>
          <t>Toptan - Ankara</t>
        </is>
      </c>
    </row>
    <row r="1089">
      <c r="A1089" s="11" t="n">
        <v>46251</v>
      </c>
      <c r="B1089" s="2" t="inlineStr">
        <is>
          <t>SKU-022</t>
        </is>
      </c>
      <c r="C1089" s="6" t="inlineStr">
        <is>
          <t>Çıkış</t>
        </is>
      </c>
      <c r="D1089" s="2" t="inlineStr">
        <is>
          <t>SAT-51853</t>
        </is>
      </c>
      <c r="E1089" s="3" t="n">
        <v>2</v>
      </c>
      <c r="F1089" s="4" t="n">
        <v>119</v>
      </c>
      <c r="G1089" s="4">
        <f>IF($E1089="","",$E1089*$F1089)</f>
        <v/>
      </c>
      <c r="H1089" s="4">
        <f>IF($B1089="","",$E1089*VLOOKUP($B1089,'Ürünler'!$A$2:$H$51,8,0))</f>
        <v/>
      </c>
      <c r="I1089" s="2" t="inlineStr">
        <is>
          <t>Mağaza 2</t>
        </is>
      </c>
    </row>
    <row r="1090">
      <c r="A1090" s="11" t="n">
        <v>46251</v>
      </c>
      <c r="B1090" s="2" t="inlineStr">
        <is>
          <t>SKU-034</t>
        </is>
      </c>
      <c r="C1090" s="6" t="inlineStr">
        <is>
          <t>Çıkış</t>
        </is>
      </c>
      <c r="D1090" s="2" t="inlineStr">
        <is>
          <t>SAT-40689</t>
        </is>
      </c>
      <c r="E1090" s="3" t="n">
        <v>2</v>
      </c>
      <c r="F1090" s="4" t="n">
        <v>199</v>
      </c>
      <c r="G1090" s="4">
        <f>IF($E1090="","",$E1090*$F1090)</f>
        <v/>
      </c>
      <c r="H1090" s="4">
        <f>IF($B1090="","",$E1090*VLOOKUP($B1090,'Ürünler'!$A$2:$H$51,8,0))</f>
        <v/>
      </c>
      <c r="I1090" s="2" t="inlineStr">
        <is>
          <t>Toptan - Kayseri</t>
        </is>
      </c>
    </row>
    <row r="1091">
      <c r="A1091" s="11" t="n">
        <v>46251</v>
      </c>
      <c r="B1091" s="2" t="inlineStr">
        <is>
          <t>SKU-042</t>
        </is>
      </c>
      <c r="C1091" s="6" t="inlineStr">
        <is>
          <t>Çıkış</t>
        </is>
      </c>
      <c r="D1091" s="2" t="inlineStr">
        <is>
          <t>SAT-72287</t>
        </is>
      </c>
      <c r="E1091" s="3" t="n">
        <v>1</v>
      </c>
      <c r="F1091" s="4" t="n">
        <v>619</v>
      </c>
      <c r="G1091" s="4">
        <f>IF($E1091="","",$E1091*$F1091)</f>
        <v/>
      </c>
      <c r="H1091" s="4">
        <f>IF($B1091="","",$E1091*VLOOKUP($B1091,'Ürünler'!$A$2:$H$51,8,0))</f>
        <v/>
      </c>
      <c r="I1091" s="2" t="inlineStr">
        <is>
          <t>Online Sipariş</t>
        </is>
      </c>
    </row>
    <row r="1092">
      <c r="A1092" s="2" t="n"/>
      <c r="B1092" s="2" t="n"/>
      <c r="C1092" s="2" t="n"/>
      <c r="D1092" s="2" t="n"/>
      <c r="E1092" s="2" t="n"/>
      <c r="F1092" s="2" t="n"/>
      <c r="G1092" s="4">
        <f>IF($E1092="","",$E1092*$F1092)</f>
        <v/>
      </c>
      <c r="H1092" s="4">
        <f>IF($B1092="","",$E1092*VLOOKUP($B1092,'Ürünler'!$A$2:$H$51,8,0))</f>
        <v/>
      </c>
      <c r="I1092" s="2" t="n"/>
    </row>
    <row r="1093">
      <c r="A1093" s="2" t="n"/>
      <c r="B1093" s="2" t="n"/>
      <c r="C1093" s="2" t="n"/>
      <c r="D1093" s="2" t="n"/>
      <c r="E1093" s="2" t="n"/>
      <c r="F1093" s="2" t="n"/>
      <c r="G1093" s="4">
        <f>IF($E1093="","",$E1093*$F1093)</f>
        <v/>
      </c>
      <c r="H1093" s="4">
        <f>IF($B1093="","",$E1093*VLOOKUP($B1093,'Ürünler'!$A$2:$H$51,8,0))</f>
        <v/>
      </c>
      <c r="I1093" s="2" t="n"/>
    </row>
    <row r="1094">
      <c r="A1094" s="2" t="n"/>
      <c r="B1094" s="2" t="n"/>
      <c r="C1094" s="2" t="n"/>
      <c r="D1094" s="2" t="n"/>
      <c r="E1094" s="2" t="n"/>
      <c r="F1094" s="2" t="n"/>
      <c r="G1094" s="4">
        <f>IF($E1094="","",$E1094*$F1094)</f>
        <v/>
      </c>
      <c r="H1094" s="4">
        <f>IF($B1094="","",$E1094*VLOOKUP($B1094,'Ürünler'!$A$2:$H$51,8,0))</f>
        <v/>
      </c>
      <c r="I1094" s="2" t="n"/>
    </row>
    <row r="1095">
      <c r="A1095" s="2" t="n"/>
      <c r="B1095" s="2" t="n"/>
      <c r="C1095" s="2" t="n"/>
      <c r="D1095" s="2" t="n"/>
      <c r="E1095" s="2" t="n"/>
      <c r="F1095" s="2" t="n"/>
      <c r="G1095" s="4">
        <f>IF($E1095="","",$E1095*$F1095)</f>
        <v/>
      </c>
      <c r="H1095" s="4">
        <f>IF($B1095="","",$E1095*VLOOKUP($B1095,'Ürünler'!$A$2:$H$51,8,0))</f>
        <v/>
      </c>
      <c r="I1095" s="2" t="n"/>
    </row>
    <row r="1096">
      <c r="A1096" s="2" t="n"/>
      <c r="B1096" s="2" t="n"/>
      <c r="C1096" s="2" t="n"/>
      <c r="D1096" s="2" t="n"/>
      <c r="E1096" s="2" t="n"/>
      <c r="F1096" s="2" t="n"/>
      <c r="G1096" s="4">
        <f>IF($E1096="","",$E1096*$F1096)</f>
        <v/>
      </c>
      <c r="H1096" s="4">
        <f>IF($B1096="","",$E1096*VLOOKUP($B1096,'Ürünler'!$A$2:$H$51,8,0))</f>
        <v/>
      </c>
      <c r="I1096" s="2" t="n"/>
    </row>
    <row r="1097">
      <c r="A1097" s="2" t="n"/>
      <c r="B1097" s="2" t="n"/>
      <c r="C1097" s="2" t="n"/>
      <c r="D1097" s="2" t="n"/>
      <c r="E1097" s="2" t="n"/>
      <c r="F1097" s="2" t="n"/>
      <c r="G1097" s="4">
        <f>IF($E1097="","",$E1097*$F1097)</f>
        <v/>
      </c>
      <c r="H1097" s="4">
        <f>IF($B1097="","",$E1097*VLOOKUP($B1097,'Ürünler'!$A$2:$H$51,8,0))</f>
        <v/>
      </c>
      <c r="I1097" s="2" t="n"/>
    </row>
    <row r="1098">
      <c r="A1098" s="2" t="n"/>
      <c r="B1098" s="2" t="n"/>
      <c r="C1098" s="2" t="n"/>
      <c r="D1098" s="2" t="n"/>
      <c r="E1098" s="2" t="n"/>
      <c r="F1098" s="2" t="n"/>
      <c r="G1098" s="4">
        <f>IF($E1098="","",$E1098*$F1098)</f>
        <v/>
      </c>
      <c r="H1098" s="4">
        <f>IF($B1098="","",$E1098*VLOOKUP($B1098,'Ürünler'!$A$2:$H$51,8,0))</f>
        <v/>
      </c>
      <c r="I1098" s="2" t="n"/>
    </row>
    <row r="1099">
      <c r="A1099" s="2" t="n"/>
      <c r="B1099" s="2" t="n"/>
      <c r="C1099" s="2" t="n"/>
      <c r="D1099" s="2" t="n"/>
      <c r="E1099" s="2" t="n"/>
      <c r="F1099" s="2" t="n"/>
      <c r="G1099" s="4">
        <f>IF($E1099="","",$E1099*$F1099)</f>
        <v/>
      </c>
      <c r="H1099" s="4">
        <f>IF($B1099="","",$E1099*VLOOKUP($B1099,'Ürünler'!$A$2:$H$51,8,0))</f>
        <v/>
      </c>
      <c r="I1099" s="2" t="n"/>
    </row>
    <row r="1100">
      <c r="A1100" s="2" t="n"/>
      <c r="B1100" s="2" t="n"/>
      <c r="C1100" s="2" t="n"/>
      <c r="D1100" s="2" t="n"/>
      <c r="E1100" s="2" t="n"/>
      <c r="F1100" s="2" t="n"/>
      <c r="G1100" s="4">
        <f>IF($E1100="","",$E1100*$F1100)</f>
        <v/>
      </c>
      <c r="H1100" s="4">
        <f>IF($B1100="","",$E1100*VLOOKUP($B1100,'Ürünler'!$A$2:$H$51,8,0))</f>
        <v/>
      </c>
      <c r="I1100" s="2" t="n"/>
    </row>
    <row r="1101">
      <c r="A1101" s="2" t="n"/>
      <c r="B1101" s="2" t="n"/>
      <c r="C1101" s="2" t="n"/>
      <c r="D1101" s="2" t="n"/>
      <c r="E1101" s="2" t="n"/>
      <c r="F1101" s="2" t="n"/>
      <c r="G1101" s="4">
        <f>IF($E1101="","",$E1101*$F1101)</f>
        <v/>
      </c>
      <c r="H1101" s="4">
        <f>IF($B1101="","",$E1101*VLOOKUP($B1101,'Ürünler'!$A$2:$H$51,8,0))</f>
        <v/>
      </c>
      <c r="I1101" s="2" t="n"/>
    </row>
    <row r="1102">
      <c r="A1102" s="2" t="n"/>
      <c r="B1102" s="2" t="n"/>
      <c r="C1102" s="2" t="n"/>
      <c r="D1102" s="2" t="n"/>
      <c r="E1102" s="2" t="n"/>
      <c r="F1102" s="2" t="n"/>
      <c r="G1102" s="4">
        <f>IF($E1102="","",$E1102*$F1102)</f>
        <v/>
      </c>
      <c r="H1102" s="4">
        <f>IF($B1102="","",$E1102*VLOOKUP($B1102,'Ürünler'!$A$2:$H$51,8,0))</f>
        <v/>
      </c>
      <c r="I1102" s="2" t="n"/>
    </row>
    <row r="1103">
      <c r="A1103" s="2" t="n"/>
      <c r="B1103" s="2" t="n"/>
      <c r="C1103" s="2" t="n"/>
      <c r="D1103" s="2" t="n"/>
      <c r="E1103" s="2" t="n"/>
      <c r="F1103" s="2" t="n"/>
      <c r="G1103" s="4">
        <f>IF($E1103="","",$E1103*$F1103)</f>
        <v/>
      </c>
      <c r="H1103" s="4">
        <f>IF($B1103="","",$E1103*VLOOKUP($B1103,'Ürünler'!$A$2:$H$51,8,0))</f>
        <v/>
      </c>
      <c r="I1103" s="2" t="n"/>
    </row>
    <row r="1104">
      <c r="A1104" s="2" t="n"/>
      <c r="B1104" s="2" t="n"/>
      <c r="C1104" s="2" t="n"/>
      <c r="D1104" s="2" t="n"/>
      <c r="E1104" s="2" t="n"/>
      <c r="F1104" s="2" t="n"/>
      <c r="G1104" s="4">
        <f>IF($E1104="","",$E1104*$F1104)</f>
        <v/>
      </c>
      <c r="H1104" s="4">
        <f>IF($B1104="","",$E1104*VLOOKUP($B1104,'Ürünler'!$A$2:$H$51,8,0))</f>
        <v/>
      </c>
      <c r="I1104" s="2" t="n"/>
    </row>
    <row r="1105">
      <c r="A1105" s="2" t="n"/>
      <c r="B1105" s="2" t="n"/>
      <c r="C1105" s="2" t="n"/>
      <c r="D1105" s="2" t="n"/>
      <c r="E1105" s="2" t="n"/>
      <c r="F1105" s="2" t="n"/>
      <c r="G1105" s="4">
        <f>IF($E1105="","",$E1105*$F1105)</f>
        <v/>
      </c>
      <c r="H1105" s="4">
        <f>IF($B1105="","",$E1105*VLOOKUP($B1105,'Ürünler'!$A$2:$H$51,8,0))</f>
        <v/>
      </c>
      <c r="I1105" s="2" t="n"/>
    </row>
    <row r="1106">
      <c r="A1106" s="2" t="n"/>
      <c r="B1106" s="2" t="n"/>
      <c r="C1106" s="2" t="n"/>
      <c r="D1106" s="2" t="n"/>
      <c r="E1106" s="2" t="n"/>
      <c r="F1106" s="2" t="n"/>
      <c r="G1106" s="4">
        <f>IF($E1106="","",$E1106*$F1106)</f>
        <v/>
      </c>
      <c r="H1106" s="4">
        <f>IF($B1106="","",$E1106*VLOOKUP($B1106,'Ürünler'!$A$2:$H$51,8,0))</f>
        <v/>
      </c>
      <c r="I1106" s="2" t="n"/>
    </row>
    <row r="1107">
      <c r="A1107" s="2" t="n"/>
      <c r="B1107" s="2" t="n"/>
      <c r="C1107" s="2" t="n"/>
      <c r="D1107" s="2" t="n"/>
      <c r="E1107" s="2" t="n"/>
      <c r="F1107" s="2" t="n"/>
      <c r="G1107" s="4">
        <f>IF($E1107="","",$E1107*$F1107)</f>
        <v/>
      </c>
      <c r="H1107" s="4">
        <f>IF($B1107="","",$E1107*VLOOKUP($B1107,'Ürünler'!$A$2:$H$51,8,0))</f>
        <v/>
      </c>
      <c r="I1107" s="2" t="n"/>
    </row>
    <row r="1108">
      <c r="A1108" s="2" t="n"/>
      <c r="B1108" s="2" t="n"/>
      <c r="C1108" s="2" t="n"/>
      <c r="D1108" s="2" t="n"/>
      <c r="E1108" s="2" t="n"/>
      <c r="F1108" s="2" t="n"/>
      <c r="G1108" s="4">
        <f>IF($E1108="","",$E1108*$F1108)</f>
        <v/>
      </c>
      <c r="H1108" s="4">
        <f>IF($B1108="","",$E1108*VLOOKUP($B1108,'Ürünler'!$A$2:$H$51,8,0))</f>
        <v/>
      </c>
      <c r="I1108" s="2" t="n"/>
    </row>
    <row r="1109">
      <c r="A1109" s="2" t="n"/>
      <c r="B1109" s="2" t="n"/>
      <c r="C1109" s="2" t="n"/>
      <c r="D1109" s="2" t="n"/>
      <c r="E1109" s="2" t="n"/>
      <c r="F1109" s="2" t="n"/>
      <c r="G1109" s="4">
        <f>IF($E1109="","",$E1109*$F1109)</f>
        <v/>
      </c>
      <c r="H1109" s="4">
        <f>IF($B1109="","",$E1109*VLOOKUP($B1109,'Ürünler'!$A$2:$H$51,8,0))</f>
        <v/>
      </c>
      <c r="I1109" s="2" t="n"/>
    </row>
    <row r="1110">
      <c r="A1110" s="2" t="n"/>
      <c r="B1110" s="2" t="n"/>
      <c r="C1110" s="2" t="n"/>
      <c r="D1110" s="2" t="n"/>
      <c r="E1110" s="2" t="n"/>
      <c r="F1110" s="2" t="n"/>
      <c r="G1110" s="4">
        <f>IF($E1110="","",$E1110*$F1110)</f>
        <v/>
      </c>
      <c r="H1110" s="4">
        <f>IF($B1110="","",$E1110*VLOOKUP($B1110,'Ürünler'!$A$2:$H$51,8,0))</f>
        <v/>
      </c>
      <c r="I1110" s="2" t="n"/>
    </row>
    <row r="1111">
      <c r="A1111" s="2" t="n"/>
      <c r="B1111" s="2" t="n"/>
      <c r="C1111" s="2" t="n"/>
      <c r="D1111" s="2" t="n"/>
      <c r="E1111" s="2" t="n"/>
      <c r="F1111" s="2" t="n"/>
      <c r="G1111" s="4">
        <f>IF($E1111="","",$E1111*$F1111)</f>
        <v/>
      </c>
      <c r="H1111" s="4">
        <f>IF($B1111="","",$E1111*VLOOKUP($B1111,'Ürünler'!$A$2:$H$51,8,0))</f>
        <v/>
      </c>
      <c r="I1111" s="2" t="n"/>
    </row>
    <row r="1112">
      <c r="A1112" s="2" t="n"/>
      <c r="B1112" s="2" t="n"/>
      <c r="C1112" s="2" t="n"/>
      <c r="D1112" s="2" t="n"/>
      <c r="E1112" s="2" t="n"/>
      <c r="F1112" s="2" t="n"/>
      <c r="G1112" s="4">
        <f>IF($E1112="","",$E1112*$F1112)</f>
        <v/>
      </c>
      <c r="H1112" s="4">
        <f>IF($B1112="","",$E1112*VLOOKUP($B1112,'Ürünler'!$A$2:$H$51,8,0))</f>
        <v/>
      </c>
      <c r="I1112" s="2" t="n"/>
    </row>
    <row r="1113">
      <c r="A1113" s="2" t="n"/>
      <c r="B1113" s="2" t="n"/>
      <c r="C1113" s="2" t="n"/>
      <c r="D1113" s="2" t="n"/>
      <c r="E1113" s="2" t="n"/>
      <c r="F1113" s="2" t="n"/>
      <c r="G1113" s="4">
        <f>IF($E1113="","",$E1113*$F1113)</f>
        <v/>
      </c>
      <c r="H1113" s="4">
        <f>IF($B1113="","",$E1113*VLOOKUP($B1113,'Ürünler'!$A$2:$H$51,8,0))</f>
        <v/>
      </c>
      <c r="I1113" s="2" t="n"/>
    </row>
    <row r="1114">
      <c r="A1114" s="2" t="n"/>
      <c r="B1114" s="2" t="n"/>
      <c r="C1114" s="2" t="n"/>
      <c r="D1114" s="2" t="n"/>
      <c r="E1114" s="2" t="n"/>
      <c r="F1114" s="2" t="n"/>
      <c r="G1114" s="4">
        <f>IF($E1114="","",$E1114*$F1114)</f>
        <v/>
      </c>
      <c r="H1114" s="4">
        <f>IF($B1114="","",$E1114*VLOOKUP($B1114,'Ürünler'!$A$2:$H$51,8,0))</f>
        <v/>
      </c>
      <c r="I1114" s="2" t="n"/>
    </row>
    <row r="1115">
      <c r="A1115" s="2" t="n"/>
      <c r="B1115" s="2" t="n"/>
      <c r="C1115" s="2" t="n"/>
      <c r="D1115" s="2" t="n"/>
      <c r="E1115" s="2" t="n"/>
      <c r="F1115" s="2" t="n"/>
      <c r="G1115" s="4">
        <f>IF($E1115="","",$E1115*$F1115)</f>
        <v/>
      </c>
      <c r="H1115" s="4">
        <f>IF($B1115="","",$E1115*VLOOKUP($B1115,'Ürünler'!$A$2:$H$51,8,0))</f>
        <v/>
      </c>
      <c r="I1115" s="2" t="n"/>
    </row>
    <row r="1116">
      <c r="A1116" s="2" t="n"/>
      <c r="B1116" s="2" t="n"/>
      <c r="C1116" s="2" t="n"/>
      <c r="D1116" s="2" t="n"/>
      <c r="E1116" s="2" t="n"/>
      <c r="F1116" s="2" t="n"/>
      <c r="G1116" s="4">
        <f>IF($E1116="","",$E1116*$F1116)</f>
        <v/>
      </c>
      <c r="H1116" s="4">
        <f>IF($B1116="","",$E1116*VLOOKUP($B1116,'Ürünler'!$A$2:$H$51,8,0))</f>
        <v/>
      </c>
      <c r="I1116" s="2" t="n"/>
    </row>
    <row r="1117">
      <c r="A1117" s="2" t="n"/>
      <c r="B1117" s="2" t="n"/>
      <c r="C1117" s="2" t="n"/>
      <c r="D1117" s="2" t="n"/>
      <c r="E1117" s="2" t="n"/>
      <c r="F1117" s="2" t="n"/>
      <c r="G1117" s="4">
        <f>IF($E1117="","",$E1117*$F1117)</f>
        <v/>
      </c>
      <c r="H1117" s="4">
        <f>IF($B1117="","",$E1117*VLOOKUP($B1117,'Ürünler'!$A$2:$H$51,8,0))</f>
        <v/>
      </c>
      <c r="I1117" s="2" t="n"/>
    </row>
    <row r="1118">
      <c r="A1118" s="2" t="n"/>
      <c r="B1118" s="2" t="n"/>
      <c r="C1118" s="2" t="n"/>
      <c r="D1118" s="2" t="n"/>
      <c r="E1118" s="2" t="n"/>
      <c r="F1118" s="2" t="n"/>
      <c r="G1118" s="4">
        <f>IF($E1118="","",$E1118*$F1118)</f>
        <v/>
      </c>
      <c r="H1118" s="4">
        <f>IF($B1118="","",$E1118*VLOOKUP($B1118,'Ürünler'!$A$2:$H$51,8,0))</f>
        <v/>
      </c>
      <c r="I1118" s="2" t="n"/>
    </row>
    <row r="1119">
      <c r="A1119" s="2" t="n"/>
      <c r="B1119" s="2" t="n"/>
      <c r="C1119" s="2" t="n"/>
      <c r="D1119" s="2" t="n"/>
      <c r="E1119" s="2" t="n"/>
      <c r="F1119" s="2" t="n"/>
      <c r="G1119" s="4">
        <f>IF($E1119="","",$E1119*$F1119)</f>
        <v/>
      </c>
      <c r="H1119" s="4">
        <f>IF($B1119="","",$E1119*VLOOKUP($B1119,'Ürünler'!$A$2:$H$51,8,0))</f>
        <v/>
      </c>
      <c r="I1119" s="2" t="n"/>
    </row>
    <row r="1120">
      <c r="A1120" s="2" t="n"/>
      <c r="B1120" s="2" t="n"/>
      <c r="C1120" s="2" t="n"/>
      <c r="D1120" s="2" t="n"/>
      <c r="E1120" s="2" t="n"/>
      <c r="F1120" s="2" t="n"/>
      <c r="G1120" s="4">
        <f>IF($E1120="","",$E1120*$F1120)</f>
        <v/>
      </c>
      <c r="H1120" s="4">
        <f>IF($B1120="","",$E1120*VLOOKUP($B1120,'Ürünler'!$A$2:$H$51,8,0))</f>
        <v/>
      </c>
      <c r="I1120" s="2" t="n"/>
    </row>
    <row r="1121">
      <c r="A1121" s="2" t="n"/>
      <c r="B1121" s="2" t="n"/>
      <c r="C1121" s="2" t="n"/>
      <c r="D1121" s="2" t="n"/>
      <c r="E1121" s="2" t="n"/>
      <c r="F1121" s="2" t="n"/>
      <c r="G1121" s="4">
        <f>IF($E1121="","",$E1121*$F1121)</f>
        <v/>
      </c>
      <c r="H1121" s="4">
        <f>IF($B1121="","",$E1121*VLOOKUP($B1121,'Ürünler'!$A$2:$H$51,8,0))</f>
        <v/>
      </c>
      <c r="I1121" s="2" t="n"/>
    </row>
    <row r="1122">
      <c r="A1122" s="2" t="n"/>
      <c r="B1122" s="2" t="n"/>
      <c r="C1122" s="2" t="n"/>
      <c r="D1122" s="2" t="n"/>
      <c r="E1122" s="2" t="n"/>
      <c r="F1122" s="2" t="n"/>
      <c r="G1122" s="4">
        <f>IF($E1122="","",$E1122*$F1122)</f>
        <v/>
      </c>
      <c r="H1122" s="4">
        <f>IF($B1122="","",$E1122*VLOOKUP($B1122,'Ürünler'!$A$2:$H$51,8,0))</f>
        <v/>
      </c>
      <c r="I1122" s="2" t="n"/>
    </row>
    <row r="1123">
      <c r="A1123" s="2" t="n"/>
      <c r="B1123" s="2" t="n"/>
      <c r="C1123" s="2" t="n"/>
      <c r="D1123" s="2" t="n"/>
      <c r="E1123" s="2" t="n"/>
      <c r="F1123" s="2" t="n"/>
      <c r="G1123" s="4">
        <f>IF($E1123="","",$E1123*$F1123)</f>
        <v/>
      </c>
      <c r="H1123" s="4">
        <f>IF($B1123="","",$E1123*VLOOKUP($B1123,'Ürünler'!$A$2:$H$51,8,0))</f>
        <v/>
      </c>
      <c r="I1123" s="2" t="n"/>
    </row>
    <row r="1124">
      <c r="A1124" s="2" t="n"/>
      <c r="B1124" s="2" t="n"/>
      <c r="C1124" s="2" t="n"/>
      <c r="D1124" s="2" t="n"/>
      <c r="E1124" s="2" t="n"/>
      <c r="F1124" s="2" t="n"/>
      <c r="G1124" s="4">
        <f>IF($E1124="","",$E1124*$F1124)</f>
        <v/>
      </c>
      <c r="H1124" s="4">
        <f>IF($B1124="","",$E1124*VLOOKUP($B1124,'Ürünler'!$A$2:$H$51,8,0))</f>
        <v/>
      </c>
      <c r="I1124" s="2" t="n"/>
    </row>
    <row r="1125">
      <c r="A1125" s="2" t="n"/>
      <c r="B1125" s="2" t="n"/>
      <c r="C1125" s="2" t="n"/>
      <c r="D1125" s="2" t="n"/>
      <c r="E1125" s="2" t="n"/>
      <c r="F1125" s="2" t="n"/>
      <c r="G1125" s="4">
        <f>IF($E1125="","",$E1125*$F1125)</f>
        <v/>
      </c>
      <c r="H1125" s="4">
        <f>IF($B1125="","",$E1125*VLOOKUP($B1125,'Ürünler'!$A$2:$H$51,8,0))</f>
        <v/>
      </c>
      <c r="I1125" s="2" t="n"/>
    </row>
    <row r="1126">
      <c r="A1126" s="2" t="n"/>
      <c r="B1126" s="2" t="n"/>
      <c r="C1126" s="2" t="n"/>
      <c r="D1126" s="2" t="n"/>
      <c r="E1126" s="2" t="n"/>
      <c r="F1126" s="2" t="n"/>
      <c r="G1126" s="4">
        <f>IF($E1126="","",$E1126*$F1126)</f>
        <v/>
      </c>
      <c r="H1126" s="4">
        <f>IF($B1126="","",$E1126*VLOOKUP($B1126,'Ürünler'!$A$2:$H$51,8,0))</f>
        <v/>
      </c>
      <c r="I1126" s="2" t="n"/>
    </row>
    <row r="1127">
      <c r="A1127" s="2" t="n"/>
      <c r="B1127" s="2" t="n"/>
      <c r="C1127" s="2" t="n"/>
      <c r="D1127" s="2" t="n"/>
      <c r="E1127" s="2" t="n"/>
      <c r="F1127" s="2" t="n"/>
      <c r="G1127" s="4">
        <f>IF($E1127="","",$E1127*$F1127)</f>
        <v/>
      </c>
      <c r="H1127" s="4">
        <f>IF($B1127="","",$E1127*VLOOKUP($B1127,'Ürünler'!$A$2:$H$51,8,0))</f>
        <v/>
      </c>
      <c r="I1127" s="2" t="n"/>
    </row>
    <row r="1128">
      <c r="A1128" s="2" t="n"/>
      <c r="B1128" s="2" t="n"/>
      <c r="C1128" s="2" t="n"/>
      <c r="D1128" s="2" t="n"/>
      <c r="E1128" s="2" t="n"/>
      <c r="F1128" s="2" t="n"/>
      <c r="G1128" s="4">
        <f>IF($E1128="","",$E1128*$F1128)</f>
        <v/>
      </c>
      <c r="H1128" s="4">
        <f>IF($B1128="","",$E1128*VLOOKUP($B1128,'Ürünler'!$A$2:$H$51,8,0))</f>
        <v/>
      </c>
      <c r="I1128" s="2" t="n"/>
    </row>
    <row r="1129">
      <c r="A1129" s="2" t="n"/>
      <c r="B1129" s="2" t="n"/>
      <c r="C1129" s="2" t="n"/>
      <c r="D1129" s="2" t="n"/>
      <c r="E1129" s="2" t="n"/>
      <c r="F1129" s="2" t="n"/>
      <c r="G1129" s="4">
        <f>IF($E1129="","",$E1129*$F1129)</f>
        <v/>
      </c>
      <c r="H1129" s="4">
        <f>IF($B1129="","",$E1129*VLOOKUP($B1129,'Ürünler'!$A$2:$H$51,8,0))</f>
        <v/>
      </c>
      <c r="I1129" s="2" t="n"/>
    </row>
    <row r="1130">
      <c r="A1130" s="2" t="n"/>
      <c r="B1130" s="2" t="n"/>
      <c r="C1130" s="2" t="n"/>
      <c r="D1130" s="2" t="n"/>
      <c r="E1130" s="2" t="n"/>
      <c r="F1130" s="2" t="n"/>
      <c r="G1130" s="4">
        <f>IF($E1130="","",$E1130*$F1130)</f>
        <v/>
      </c>
      <c r="H1130" s="4">
        <f>IF($B1130="","",$E1130*VLOOKUP($B1130,'Ürünler'!$A$2:$H$51,8,0))</f>
        <v/>
      </c>
      <c r="I1130" s="2" t="n"/>
    </row>
    <row r="1131">
      <c r="A1131" s="2" t="n"/>
      <c r="B1131" s="2" t="n"/>
      <c r="C1131" s="2" t="n"/>
      <c r="D1131" s="2" t="n"/>
      <c r="E1131" s="2" t="n"/>
      <c r="F1131" s="2" t="n"/>
      <c r="G1131" s="4">
        <f>IF($E1131="","",$E1131*$F1131)</f>
        <v/>
      </c>
      <c r="H1131" s="4">
        <f>IF($B1131="","",$E1131*VLOOKUP($B1131,'Ürünler'!$A$2:$H$51,8,0))</f>
        <v/>
      </c>
      <c r="I1131" s="2" t="n"/>
    </row>
    <row r="1132">
      <c r="A1132" s="2" t="n"/>
      <c r="B1132" s="2" t="n"/>
      <c r="C1132" s="2" t="n"/>
      <c r="D1132" s="2" t="n"/>
      <c r="E1132" s="2" t="n"/>
      <c r="F1132" s="2" t="n"/>
      <c r="G1132" s="4">
        <f>IF($E1132="","",$E1132*$F1132)</f>
        <v/>
      </c>
      <c r="H1132" s="4">
        <f>IF($B1132="","",$E1132*VLOOKUP($B1132,'Ürünler'!$A$2:$H$51,8,0))</f>
        <v/>
      </c>
      <c r="I1132" s="2" t="n"/>
    </row>
    <row r="1133">
      <c r="A1133" s="2" t="n"/>
      <c r="B1133" s="2" t="n"/>
      <c r="C1133" s="2" t="n"/>
      <c r="D1133" s="2" t="n"/>
      <c r="E1133" s="2" t="n"/>
      <c r="F1133" s="2" t="n"/>
      <c r="G1133" s="4">
        <f>IF($E1133="","",$E1133*$F1133)</f>
        <v/>
      </c>
      <c r="H1133" s="4">
        <f>IF($B1133="","",$E1133*VLOOKUP($B1133,'Ürünler'!$A$2:$H$51,8,0))</f>
        <v/>
      </c>
      <c r="I1133" s="2" t="n"/>
    </row>
    <row r="1134">
      <c r="A1134" s="2" t="n"/>
      <c r="B1134" s="2" t="n"/>
      <c r="C1134" s="2" t="n"/>
      <c r="D1134" s="2" t="n"/>
      <c r="E1134" s="2" t="n"/>
      <c r="F1134" s="2" t="n"/>
      <c r="G1134" s="4">
        <f>IF($E1134="","",$E1134*$F1134)</f>
        <v/>
      </c>
      <c r="H1134" s="4">
        <f>IF($B1134="","",$E1134*VLOOKUP($B1134,'Ürünler'!$A$2:$H$51,8,0))</f>
        <v/>
      </c>
      <c r="I1134" s="2" t="n"/>
    </row>
    <row r="1135">
      <c r="A1135" s="2" t="n"/>
      <c r="B1135" s="2" t="n"/>
      <c r="C1135" s="2" t="n"/>
      <c r="D1135" s="2" t="n"/>
      <c r="E1135" s="2" t="n"/>
      <c r="F1135" s="2" t="n"/>
      <c r="G1135" s="4">
        <f>IF($E1135="","",$E1135*$F1135)</f>
        <v/>
      </c>
      <c r="H1135" s="4">
        <f>IF($B1135="","",$E1135*VLOOKUP($B1135,'Ürünler'!$A$2:$H$51,8,0))</f>
        <v/>
      </c>
      <c r="I1135" s="2" t="n"/>
    </row>
    <row r="1136">
      <c r="A1136" s="2" t="n"/>
      <c r="B1136" s="2" t="n"/>
      <c r="C1136" s="2" t="n"/>
      <c r="D1136" s="2" t="n"/>
      <c r="E1136" s="2" t="n"/>
      <c r="F1136" s="2" t="n"/>
      <c r="G1136" s="4">
        <f>IF($E1136="","",$E1136*$F1136)</f>
        <v/>
      </c>
      <c r="H1136" s="4">
        <f>IF($B1136="","",$E1136*VLOOKUP($B1136,'Ürünler'!$A$2:$H$51,8,0))</f>
        <v/>
      </c>
      <c r="I1136" s="2" t="n"/>
    </row>
    <row r="1137">
      <c r="A1137" s="2" t="n"/>
      <c r="B1137" s="2" t="n"/>
      <c r="C1137" s="2" t="n"/>
      <c r="D1137" s="2" t="n"/>
      <c r="E1137" s="2" t="n"/>
      <c r="F1137" s="2" t="n"/>
      <c r="G1137" s="4">
        <f>IF($E1137="","",$E1137*$F1137)</f>
        <v/>
      </c>
      <c r="H1137" s="4">
        <f>IF($B1137="","",$E1137*VLOOKUP($B1137,'Ürünler'!$A$2:$H$51,8,0))</f>
        <v/>
      </c>
      <c r="I1137" s="2" t="n"/>
    </row>
    <row r="1138">
      <c r="A1138" s="2" t="n"/>
      <c r="B1138" s="2" t="n"/>
      <c r="C1138" s="2" t="n"/>
      <c r="D1138" s="2" t="n"/>
      <c r="E1138" s="2" t="n"/>
      <c r="F1138" s="2" t="n"/>
      <c r="G1138" s="4">
        <f>IF($E1138="","",$E1138*$F1138)</f>
        <v/>
      </c>
      <c r="H1138" s="4">
        <f>IF($B1138="","",$E1138*VLOOKUP($B1138,'Ürünler'!$A$2:$H$51,8,0))</f>
        <v/>
      </c>
      <c r="I1138" s="2" t="n"/>
    </row>
    <row r="1139">
      <c r="A1139" s="2" t="n"/>
      <c r="B1139" s="2" t="n"/>
      <c r="C1139" s="2" t="n"/>
      <c r="D1139" s="2" t="n"/>
      <c r="E1139" s="2" t="n"/>
      <c r="F1139" s="2" t="n"/>
      <c r="G1139" s="4">
        <f>IF($E1139="","",$E1139*$F1139)</f>
        <v/>
      </c>
      <c r="H1139" s="4">
        <f>IF($B1139="","",$E1139*VLOOKUP($B1139,'Ürünler'!$A$2:$H$51,8,0))</f>
        <v/>
      </c>
      <c r="I1139" s="2" t="n"/>
    </row>
    <row r="1140">
      <c r="A1140" s="2" t="n"/>
      <c r="B1140" s="2" t="n"/>
      <c r="C1140" s="2" t="n"/>
      <c r="D1140" s="2" t="n"/>
      <c r="E1140" s="2" t="n"/>
      <c r="F1140" s="2" t="n"/>
      <c r="G1140" s="4">
        <f>IF($E1140="","",$E1140*$F1140)</f>
        <v/>
      </c>
      <c r="H1140" s="4">
        <f>IF($B1140="","",$E1140*VLOOKUP($B1140,'Ürünler'!$A$2:$H$51,8,0))</f>
        <v/>
      </c>
      <c r="I1140" s="2" t="n"/>
    </row>
    <row r="1141">
      <c r="A1141" s="2" t="n"/>
      <c r="B1141" s="2" t="n"/>
      <c r="C1141" s="2" t="n"/>
      <c r="D1141" s="2" t="n"/>
      <c r="E1141" s="2" t="n"/>
      <c r="F1141" s="2" t="n"/>
      <c r="G1141" s="4">
        <f>IF($E1141="","",$E1141*$F1141)</f>
        <v/>
      </c>
      <c r="H1141" s="4">
        <f>IF($B1141="","",$E1141*VLOOKUP($B1141,'Ürünler'!$A$2:$H$51,8,0))</f>
        <v/>
      </c>
      <c r="I1141" s="2" t="n"/>
    </row>
    <row r="1142">
      <c r="A1142" s="2" t="n"/>
      <c r="B1142" s="2" t="n"/>
      <c r="C1142" s="2" t="n"/>
      <c r="D1142" s="2" t="n"/>
      <c r="E1142" s="2" t="n"/>
      <c r="F1142" s="2" t="n"/>
      <c r="G1142" s="4">
        <f>IF($E1142="","",$E1142*$F1142)</f>
        <v/>
      </c>
      <c r="H1142" s="4">
        <f>IF($B1142="","",$E1142*VLOOKUP($B1142,'Ürünler'!$A$2:$H$51,8,0))</f>
        <v/>
      </c>
      <c r="I1142" s="2" t="n"/>
    </row>
    <row r="1143">
      <c r="A1143" s="2" t="n"/>
      <c r="B1143" s="2" t="n"/>
      <c r="C1143" s="2" t="n"/>
      <c r="D1143" s="2" t="n"/>
      <c r="E1143" s="2" t="n"/>
      <c r="F1143" s="2" t="n"/>
      <c r="G1143" s="4">
        <f>IF($E1143="","",$E1143*$F1143)</f>
        <v/>
      </c>
      <c r="H1143" s="4">
        <f>IF($B1143="","",$E1143*VLOOKUP($B1143,'Ürünler'!$A$2:$H$51,8,0))</f>
        <v/>
      </c>
      <c r="I1143" s="2" t="n"/>
    </row>
    <row r="1144">
      <c r="A1144" s="2" t="n"/>
      <c r="B1144" s="2" t="n"/>
      <c r="C1144" s="2" t="n"/>
      <c r="D1144" s="2" t="n"/>
      <c r="E1144" s="2" t="n"/>
      <c r="F1144" s="2" t="n"/>
      <c r="G1144" s="4">
        <f>IF($E1144="","",$E1144*$F1144)</f>
        <v/>
      </c>
      <c r="H1144" s="4">
        <f>IF($B1144="","",$E1144*VLOOKUP($B1144,'Ürünler'!$A$2:$H$51,8,0))</f>
        <v/>
      </c>
      <c r="I1144" s="2" t="n"/>
    </row>
    <row r="1145">
      <c r="A1145" s="2" t="n"/>
      <c r="B1145" s="2" t="n"/>
      <c r="C1145" s="2" t="n"/>
      <c r="D1145" s="2" t="n"/>
      <c r="E1145" s="2" t="n"/>
      <c r="F1145" s="2" t="n"/>
      <c r="G1145" s="4">
        <f>IF($E1145="","",$E1145*$F1145)</f>
        <v/>
      </c>
      <c r="H1145" s="4">
        <f>IF($B1145="","",$E1145*VLOOKUP($B1145,'Ürünler'!$A$2:$H$51,8,0))</f>
        <v/>
      </c>
      <c r="I1145" s="2" t="n"/>
    </row>
    <row r="1146">
      <c r="A1146" s="2" t="n"/>
      <c r="B1146" s="2" t="n"/>
      <c r="C1146" s="2" t="n"/>
      <c r="D1146" s="2" t="n"/>
      <c r="E1146" s="2" t="n"/>
      <c r="F1146" s="2" t="n"/>
      <c r="G1146" s="4">
        <f>IF($E1146="","",$E1146*$F1146)</f>
        <v/>
      </c>
      <c r="H1146" s="4">
        <f>IF($B1146="","",$E1146*VLOOKUP($B1146,'Ürünler'!$A$2:$H$51,8,0))</f>
        <v/>
      </c>
      <c r="I1146" s="2" t="n"/>
    </row>
    <row r="1147">
      <c r="A1147" s="2" t="n"/>
      <c r="B1147" s="2" t="n"/>
      <c r="C1147" s="2" t="n"/>
      <c r="D1147" s="2" t="n"/>
      <c r="E1147" s="2" t="n"/>
      <c r="F1147" s="2" t="n"/>
      <c r="G1147" s="4">
        <f>IF($E1147="","",$E1147*$F1147)</f>
        <v/>
      </c>
      <c r="H1147" s="4">
        <f>IF($B1147="","",$E1147*VLOOKUP($B1147,'Ürünler'!$A$2:$H$51,8,0))</f>
        <v/>
      </c>
      <c r="I1147" s="2" t="n"/>
    </row>
    <row r="1148">
      <c r="A1148" s="2" t="n"/>
      <c r="B1148" s="2" t="n"/>
      <c r="C1148" s="2" t="n"/>
      <c r="D1148" s="2" t="n"/>
      <c r="E1148" s="2" t="n"/>
      <c r="F1148" s="2" t="n"/>
      <c r="G1148" s="4">
        <f>IF($E1148="","",$E1148*$F1148)</f>
        <v/>
      </c>
      <c r="H1148" s="4">
        <f>IF($B1148="","",$E1148*VLOOKUP($B1148,'Ürünler'!$A$2:$H$51,8,0))</f>
        <v/>
      </c>
      <c r="I1148" s="2" t="n"/>
    </row>
    <row r="1149">
      <c r="A1149" s="2" t="n"/>
      <c r="B1149" s="2" t="n"/>
      <c r="C1149" s="2" t="n"/>
      <c r="D1149" s="2" t="n"/>
      <c r="E1149" s="2" t="n"/>
      <c r="F1149" s="2" t="n"/>
      <c r="G1149" s="4">
        <f>IF($E1149="","",$E1149*$F1149)</f>
        <v/>
      </c>
      <c r="H1149" s="4">
        <f>IF($B1149="","",$E1149*VLOOKUP($B1149,'Ürünler'!$A$2:$H$51,8,0))</f>
        <v/>
      </c>
      <c r="I1149" s="2" t="n"/>
    </row>
    <row r="1150">
      <c r="A1150" s="2" t="n"/>
      <c r="B1150" s="2" t="n"/>
      <c r="C1150" s="2" t="n"/>
      <c r="D1150" s="2" t="n"/>
      <c r="E1150" s="2" t="n"/>
      <c r="F1150" s="2" t="n"/>
      <c r="G1150" s="4">
        <f>IF($E1150="","",$E1150*$F1150)</f>
        <v/>
      </c>
      <c r="H1150" s="4">
        <f>IF($B1150="","",$E1150*VLOOKUP($B1150,'Ürünler'!$A$2:$H$51,8,0))</f>
        <v/>
      </c>
      <c r="I1150" s="2" t="n"/>
    </row>
    <row r="1151">
      <c r="A1151" s="2" t="n"/>
      <c r="B1151" s="2" t="n"/>
      <c r="C1151" s="2" t="n"/>
      <c r="D1151" s="2" t="n"/>
      <c r="E1151" s="2" t="n"/>
      <c r="F1151" s="2" t="n"/>
      <c r="G1151" s="4">
        <f>IF($E1151="","",$E1151*$F1151)</f>
        <v/>
      </c>
      <c r="H1151" s="4">
        <f>IF($B1151="","",$E1151*VLOOKUP($B1151,'Ürünler'!$A$2:$H$51,8,0))</f>
        <v/>
      </c>
      <c r="I1151" s="2" t="n"/>
    </row>
    <row r="1152">
      <c r="A1152" s="2" t="n"/>
      <c r="B1152" s="2" t="n"/>
      <c r="C1152" s="2" t="n"/>
      <c r="D1152" s="2" t="n"/>
      <c r="E1152" s="2" t="n"/>
      <c r="F1152" s="2" t="n"/>
      <c r="G1152" s="4">
        <f>IF($E1152="","",$E1152*$F1152)</f>
        <v/>
      </c>
      <c r="H1152" s="4">
        <f>IF($B1152="","",$E1152*VLOOKUP($B1152,'Ürünler'!$A$2:$H$51,8,0))</f>
        <v/>
      </c>
      <c r="I1152" s="2" t="n"/>
    </row>
    <row r="1153">
      <c r="A1153" s="2" t="n"/>
      <c r="B1153" s="2" t="n"/>
      <c r="C1153" s="2" t="n"/>
      <c r="D1153" s="2" t="n"/>
      <c r="E1153" s="2" t="n"/>
      <c r="F1153" s="2" t="n"/>
      <c r="G1153" s="4">
        <f>IF($E1153="","",$E1153*$F1153)</f>
        <v/>
      </c>
      <c r="H1153" s="4">
        <f>IF($B1153="","",$E1153*VLOOKUP($B1153,'Ürünler'!$A$2:$H$51,8,0))</f>
        <v/>
      </c>
      <c r="I1153" s="2" t="n"/>
    </row>
    <row r="1154">
      <c r="A1154" s="2" t="n"/>
      <c r="B1154" s="2" t="n"/>
      <c r="C1154" s="2" t="n"/>
      <c r="D1154" s="2" t="n"/>
      <c r="E1154" s="2" t="n"/>
      <c r="F1154" s="2" t="n"/>
      <c r="G1154" s="4">
        <f>IF($E1154="","",$E1154*$F1154)</f>
        <v/>
      </c>
      <c r="H1154" s="4">
        <f>IF($B1154="","",$E1154*VLOOKUP($B1154,'Ürünler'!$A$2:$H$51,8,0))</f>
        <v/>
      </c>
      <c r="I1154" s="2" t="n"/>
    </row>
    <row r="1155">
      <c r="A1155" s="2" t="n"/>
      <c r="B1155" s="2" t="n"/>
      <c r="C1155" s="2" t="n"/>
      <c r="D1155" s="2" t="n"/>
      <c r="E1155" s="2" t="n"/>
      <c r="F1155" s="2" t="n"/>
      <c r="G1155" s="4">
        <f>IF($E1155="","",$E1155*$F1155)</f>
        <v/>
      </c>
      <c r="H1155" s="4">
        <f>IF($B1155="","",$E1155*VLOOKUP($B1155,'Ürünler'!$A$2:$H$51,8,0))</f>
        <v/>
      </c>
      <c r="I1155" s="2" t="n"/>
    </row>
    <row r="1156">
      <c r="A1156" s="2" t="n"/>
      <c r="B1156" s="2" t="n"/>
      <c r="C1156" s="2" t="n"/>
      <c r="D1156" s="2" t="n"/>
      <c r="E1156" s="2" t="n"/>
      <c r="F1156" s="2" t="n"/>
      <c r="G1156" s="4">
        <f>IF($E1156="","",$E1156*$F1156)</f>
        <v/>
      </c>
      <c r="H1156" s="4">
        <f>IF($B1156="","",$E1156*VLOOKUP($B1156,'Ürünler'!$A$2:$H$51,8,0))</f>
        <v/>
      </c>
      <c r="I1156" s="2" t="n"/>
    </row>
    <row r="1157">
      <c r="A1157" s="2" t="n"/>
      <c r="B1157" s="2" t="n"/>
      <c r="C1157" s="2" t="n"/>
      <c r="D1157" s="2" t="n"/>
      <c r="E1157" s="2" t="n"/>
      <c r="F1157" s="2" t="n"/>
      <c r="G1157" s="4">
        <f>IF($E1157="","",$E1157*$F1157)</f>
        <v/>
      </c>
      <c r="H1157" s="4">
        <f>IF($B1157="","",$E1157*VLOOKUP($B1157,'Ürünler'!$A$2:$H$51,8,0))</f>
        <v/>
      </c>
      <c r="I1157" s="2" t="n"/>
    </row>
    <row r="1158">
      <c r="A1158" s="2" t="n"/>
      <c r="B1158" s="2" t="n"/>
      <c r="C1158" s="2" t="n"/>
      <c r="D1158" s="2" t="n"/>
      <c r="E1158" s="2" t="n"/>
      <c r="F1158" s="2" t="n"/>
      <c r="G1158" s="4">
        <f>IF($E1158="","",$E1158*$F1158)</f>
        <v/>
      </c>
      <c r="H1158" s="4">
        <f>IF($B1158="","",$E1158*VLOOKUP($B1158,'Ürünler'!$A$2:$H$51,8,0))</f>
        <v/>
      </c>
      <c r="I1158" s="2" t="n"/>
    </row>
    <row r="1159">
      <c r="A1159" s="2" t="n"/>
      <c r="B1159" s="2" t="n"/>
      <c r="C1159" s="2" t="n"/>
      <c r="D1159" s="2" t="n"/>
      <c r="E1159" s="2" t="n"/>
      <c r="F1159" s="2" t="n"/>
      <c r="G1159" s="4">
        <f>IF($E1159="","",$E1159*$F1159)</f>
        <v/>
      </c>
      <c r="H1159" s="4">
        <f>IF($B1159="","",$E1159*VLOOKUP($B1159,'Ürünler'!$A$2:$H$51,8,0))</f>
        <v/>
      </c>
      <c r="I1159" s="2" t="n"/>
    </row>
    <row r="1160">
      <c r="A1160" s="2" t="n"/>
      <c r="B1160" s="2" t="n"/>
      <c r="C1160" s="2" t="n"/>
      <c r="D1160" s="2" t="n"/>
      <c r="E1160" s="2" t="n"/>
      <c r="F1160" s="2" t="n"/>
      <c r="G1160" s="4">
        <f>IF($E1160="","",$E1160*$F1160)</f>
        <v/>
      </c>
      <c r="H1160" s="4">
        <f>IF($B1160="","",$E1160*VLOOKUP($B1160,'Ürünler'!$A$2:$H$51,8,0))</f>
        <v/>
      </c>
      <c r="I1160" s="2" t="n"/>
    </row>
    <row r="1161">
      <c r="A1161" s="2" t="n"/>
      <c r="B1161" s="2" t="n"/>
      <c r="C1161" s="2" t="n"/>
      <c r="D1161" s="2" t="n"/>
      <c r="E1161" s="2" t="n"/>
      <c r="F1161" s="2" t="n"/>
      <c r="G1161" s="4">
        <f>IF($E1161="","",$E1161*$F1161)</f>
        <v/>
      </c>
      <c r="H1161" s="4">
        <f>IF($B1161="","",$E1161*VLOOKUP($B1161,'Ürünler'!$A$2:$H$51,8,0))</f>
        <v/>
      </c>
      <c r="I1161" s="2" t="n"/>
    </row>
    <row r="1162">
      <c r="A1162" s="2" t="n"/>
      <c r="B1162" s="2" t="n"/>
      <c r="C1162" s="2" t="n"/>
      <c r="D1162" s="2" t="n"/>
      <c r="E1162" s="2" t="n"/>
      <c r="F1162" s="2" t="n"/>
      <c r="G1162" s="4">
        <f>IF($E1162="","",$E1162*$F1162)</f>
        <v/>
      </c>
      <c r="H1162" s="4">
        <f>IF($B1162="","",$E1162*VLOOKUP($B1162,'Ürünler'!$A$2:$H$51,8,0))</f>
        <v/>
      </c>
      <c r="I1162" s="2" t="n"/>
    </row>
    <row r="1163">
      <c r="A1163" s="2" t="n"/>
      <c r="B1163" s="2" t="n"/>
      <c r="C1163" s="2" t="n"/>
      <c r="D1163" s="2" t="n"/>
      <c r="E1163" s="2" t="n"/>
      <c r="F1163" s="2" t="n"/>
      <c r="G1163" s="4">
        <f>IF($E1163="","",$E1163*$F1163)</f>
        <v/>
      </c>
      <c r="H1163" s="4">
        <f>IF($B1163="","",$E1163*VLOOKUP($B1163,'Ürünler'!$A$2:$H$51,8,0))</f>
        <v/>
      </c>
      <c r="I1163" s="2" t="n"/>
    </row>
    <row r="1164">
      <c r="A1164" s="2" t="n"/>
      <c r="B1164" s="2" t="n"/>
      <c r="C1164" s="2" t="n"/>
      <c r="D1164" s="2" t="n"/>
      <c r="E1164" s="2" t="n"/>
      <c r="F1164" s="2" t="n"/>
      <c r="G1164" s="4">
        <f>IF($E1164="","",$E1164*$F1164)</f>
        <v/>
      </c>
      <c r="H1164" s="4">
        <f>IF($B1164="","",$E1164*VLOOKUP($B1164,'Ürünler'!$A$2:$H$51,8,0))</f>
        <v/>
      </c>
      <c r="I1164" s="2" t="n"/>
    </row>
    <row r="1165">
      <c r="A1165" s="2" t="n"/>
      <c r="B1165" s="2" t="n"/>
      <c r="C1165" s="2" t="n"/>
      <c r="D1165" s="2" t="n"/>
      <c r="E1165" s="2" t="n"/>
      <c r="F1165" s="2" t="n"/>
      <c r="G1165" s="4">
        <f>IF($E1165="","",$E1165*$F1165)</f>
        <v/>
      </c>
      <c r="H1165" s="4">
        <f>IF($B1165="","",$E1165*VLOOKUP($B1165,'Ürünler'!$A$2:$H$51,8,0))</f>
        <v/>
      </c>
      <c r="I1165" s="2" t="n"/>
    </row>
    <row r="1166">
      <c r="A1166" s="2" t="n"/>
      <c r="B1166" s="2" t="n"/>
      <c r="C1166" s="2" t="n"/>
      <c r="D1166" s="2" t="n"/>
      <c r="E1166" s="2" t="n"/>
      <c r="F1166" s="2" t="n"/>
      <c r="G1166" s="4">
        <f>IF($E1166="","",$E1166*$F1166)</f>
        <v/>
      </c>
      <c r="H1166" s="4">
        <f>IF($B1166="","",$E1166*VLOOKUP($B1166,'Ürünler'!$A$2:$H$51,8,0))</f>
        <v/>
      </c>
      <c r="I1166" s="2" t="n"/>
    </row>
    <row r="1167">
      <c r="A1167" s="2" t="n"/>
      <c r="B1167" s="2" t="n"/>
      <c r="C1167" s="2" t="n"/>
      <c r="D1167" s="2" t="n"/>
      <c r="E1167" s="2" t="n"/>
      <c r="F1167" s="2" t="n"/>
      <c r="G1167" s="4">
        <f>IF($E1167="","",$E1167*$F1167)</f>
        <v/>
      </c>
      <c r="H1167" s="4">
        <f>IF($B1167="","",$E1167*VLOOKUP($B1167,'Ürünler'!$A$2:$H$51,8,0))</f>
        <v/>
      </c>
      <c r="I1167" s="2" t="n"/>
    </row>
    <row r="1168">
      <c r="A1168" s="2" t="n"/>
      <c r="B1168" s="2" t="n"/>
      <c r="C1168" s="2" t="n"/>
      <c r="D1168" s="2" t="n"/>
      <c r="E1168" s="2" t="n"/>
      <c r="F1168" s="2" t="n"/>
      <c r="G1168" s="4">
        <f>IF($E1168="","",$E1168*$F1168)</f>
        <v/>
      </c>
      <c r="H1168" s="4">
        <f>IF($B1168="","",$E1168*VLOOKUP($B1168,'Ürünler'!$A$2:$H$51,8,0))</f>
        <v/>
      </c>
      <c r="I1168" s="2" t="n"/>
    </row>
    <row r="1169">
      <c r="A1169" s="2" t="n"/>
      <c r="B1169" s="2" t="n"/>
      <c r="C1169" s="2" t="n"/>
      <c r="D1169" s="2" t="n"/>
      <c r="E1169" s="2" t="n"/>
      <c r="F1169" s="2" t="n"/>
      <c r="G1169" s="4">
        <f>IF($E1169="","",$E1169*$F1169)</f>
        <v/>
      </c>
      <c r="H1169" s="4">
        <f>IF($B1169="","",$E1169*VLOOKUP($B1169,'Ürünler'!$A$2:$H$51,8,0))</f>
        <v/>
      </c>
      <c r="I1169" s="2" t="n"/>
    </row>
    <row r="1170">
      <c r="A1170" s="2" t="n"/>
      <c r="B1170" s="2" t="n"/>
      <c r="C1170" s="2" t="n"/>
      <c r="D1170" s="2" t="n"/>
      <c r="E1170" s="2" t="n"/>
      <c r="F1170" s="2" t="n"/>
      <c r="G1170" s="4">
        <f>IF($E1170="","",$E1170*$F1170)</f>
        <v/>
      </c>
      <c r="H1170" s="4">
        <f>IF($B1170="","",$E1170*VLOOKUP($B1170,'Ürünler'!$A$2:$H$51,8,0))</f>
        <v/>
      </c>
      <c r="I1170" s="2" t="n"/>
    </row>
    <row r="1171">
      <c r="A1171" s="2" t="n"/>
      <c r="B1171" s="2" t="n"/>
      <c r="C1171" s="2" t="n"/>
      <c r="D1171" s="2" t="n"/>
      <c r="E1171" s="2" t="n"/>
      <c r="F1171" s="2" t="n"/>
      <c r="G1171" s="4">
        <f>IF($E1171="","",$E1171*$F1171)</f>
        <v/>
      </c>
      <c r="H1171" s="4">
        <f>IF($B1171="","",$E1171*VLOOKUP($B1171,'Ürünler'!$A$2:$H$51,8,0))</f>
        <v/>
      </c>
      <c r="I1171" s="2" t="n"/>
    </row>
    <row r="1172">
      <c r="A1172" s="2" t="n"/>
      <c r="B1172" s="2" t="n"/>
      <c r="C1172" s="2" t="n"/>
      <c r="D1172" s="2" t="n"/>
      <c r="E1172" s="2" t="n"/>
      <c r="F1172" s="2" t="n"/>
      <c r="G1172" s="4">
        <f>IF($E1172="","",$E1172*$F1172)</f>
        <v/>
      </c>
      <c r="H1172" s="4">
        <f>IF($B1172="","",$E1172*VLOOKUP($B1172,'Ürünler'!$A$2:$H$51,8,0))</f>
        <v/>
      </c>
      <c r="I1172" s="2" t="n"/>
    </row>
    <row r="1173">
      <c r="A1173" s="2" t="n"/>
      <c r="B1173" s="2" t="n"/>
      <c r="C1173" s="2" t="n"/>
      <c r="D1173" s="2" t="n"/>
      <c r="E1173" s="2" t="n"/>
      <c r="F1173" s="2" t="n"/>
      <c r="G1173" s="4">
        <f>IF($E1173="","",$E1173*$F1173)</f>
        <v/>
      </c>
      <c r="H1173" s="4">
        <f>IF($B1173="","",$E1173*VLOOKUP($B1173,'Ürünler'!$A$2:$H$51,8,0))</f>
        <v/>
      </c>
      <c r="I1173" s="2" t="n"/>
    </row>
    <row r="1174">
      <c r="A1174" s="2" t="n"/>
      <c r="B1174" s="2" t="n"/>
      <c r="C1174" s="2" t="n"/>
      <c r="D1174" s="2" t="n"/>
      <c r="E1174" s="2" t="n"/>
      <c r="F1174" s="2" t="n"/>
      <c r="G1174" s="4">
        <f>IF($E1174="","",$E1174*$F1174)</f>
        <v/>
      </c>
      <c r="H1174" s="4">
        <f>IF($B1174="","",$E1174*VLOOKUP($B1174,'Ürünler'!$A$2:$H$51,8,0))</f>
        <v/>
      </c>
      <c r="I1174" s="2" t="n"/>
    </row>
    <row r="1175">
      <c r="A1175" s="2" t="n"/>
      <c r="B1175" s="2" t="n"/>
      <c r="C1175" s="2" t="n"/>
      <c r="D1175" s="2" t="n"/>
      <c r="E1175" s="2" t="n"/>
      <c r="F1175" s="2" t="n"/>
      <c r="G1175" s="4">
        <f>IF($E1175="","",$E1175*$F1175)</f>
        <v/>
      </c>
      <c r="H1175" s="4">
        <f>IF($B1175="","",$E1175*VLOOKUP($B1175,'Ürünler'!$A$2:$H$51,8,0))</f>
        <v/>
      </c>
      <c r="I1175" s="2" t="n"/>
    </row>
    <row r="1176">
      <c r="A1176" s="2" t="n"/>
      <c r="B1176" s="2" t="n"/>
      <c r="C1176" s="2" t="n"/>
      <c r="D1176" s="2" t="n"/>
      <c r="E1176" s="2" t="n"/>
      <c r="F1176" s="2" t="n"/>
      <c r="G1176" s="4">
        <f>IF($E1176="","",$E1176*$F1176)</f>
        <v/>
      </c>
      <c r="H1176" s="4">
        <f>IF($B1176="","",$E1176*VLOOKUP($B1176,'Ürünler'!$A$2:$H$51,8,0))</f>
        <v/>
      </c>
      <c r="I1176" s="2" t="n"/>
    </row>
    <row r="1177">
      <c r="A1177" s="2" t="n"/>
      <c r="B1177" s="2" t="n"/>
      <c r="C1177" s="2" t="n"/>
      <c r="D1177" s="2" t="n"/>
      <c r="E1177" s="2" t="n"/>
      <c r="F1177" s="2" t="n"/>
      <c r="G1177" s="4">
        <f>IF($E1177="","",$E1177*$F1177)</f>
        <v/>
      </c>
      <c r="H1177" s="4">
        <f>IF($B1177="","",$E1177*VLOOKUP($B1177,'Ürünler'!$A$2:$H$51,8,0))</f>
        <v/>
      </c>
      <c r="I1177" s="2" t="n"/>
    </row>
    <row r="1178">
      <c r="A1178" s="2" t="n"/>
      <c r="B1178" s="2" t="n"/>
      <c r="C1178" s="2" t="n"/>
      <c r="D1178" s="2" t="n"/>
      <c r="E1178" s="2" t="n"/>
      <c r="F1178" s="2" t="n"/>
      <c r="G1178" s="4">
        <f>IF($E1178="","",$E1178*$F1178)</f>
        <v/>
      </c>
      <c r="H1178" s="4">
        <f>IF($B1178="","",$E1178*VLOOKUP($B1178,'Ürünler'!$A$2:$H$51,8,0))</f>
        <v/>
      </c>
      <c r="I1178" s="2" t="n"/>
    </row>
    <row r="1179">
      <c r="A1179" s="2" t="n"/>
      <c r="B1179" s="2" t="n"/>
      <c r="C1179" s="2" t="n"/>
      <c r="D1179" s="2" t="n"/>
      <c r="E1179" s="2" t="n"/>
      <c r="F1179" s="2" t="n"/>
      <c r="G1179" s="4">
        <f>IF($E1179="","",$E1179*$F1179)</f>
        <v/>
      </c>
      <c r="H1179" s="4">
        <f>IF($B1179="","",$E1179*VLOOKUP($B1179,'Ürünler'!$A$2:$H$51,8,0))</f>
        <v/>
      </c>
      <c r="I1179" s="2" t="n"/>
    </row>
    <row r="1180">
      <c r="A1180" s="2" t="n"/>
      <c r="B1180" s="2" t="n"/>
      <c r="C1180" s="2" t="n"/>
      <c r="D1180" s="2" t="n"/>
      <c r="E1180" s="2" t="n"/>
      <c r="F1180" s="2" t="n"/>
      <c r="G1180" s="4">
        <f>IF($E1180="","",$E1180*$F1180)</f>
        <v/>
      </c>
      <c r="H1180" s="4">
        <f>IF($B1180="","",$E1180*VLOOKUP($B1180,'Ürünler'!$A$2:$H$51,8,0))</f>
        <v/>
      </c>
      <c r="I1180" s="2" t="n"/>
    </row>
    <row r="1181">
      <c r="A1181" s="2" t="n"/>
      <c r="B1181" s="2" t="n"/>
      <c r="C1181" s="2" t="n"/>
      <c r="D1181" s="2" t="n"/>
      <c r="E1181" s="2" t="n"/>
      <c r="F1181" s="2" t="n"/>
      <c r="G1181" s="4">
        <f>IF($E1181="","",$E1181*$F1181)</f>
        <v/>
      </c>
      <c r="H1181" s="4">
        <f>IF($B1181="","",$E1181*VLOOKUP($B1181,'Ürünler'!$A$2:$H$51,8,0))</f>
        <v/>
      </c>
      <c r="I1181" s="2" t="n"/>
    </row>
    <row r="1182">
      <c r="A1182" s="2" t="n"/>
      <c r="B1182" s="2" t="n"/>
      <c r="C1182" s="2" t="n"/>
      <c r="D1182" s="2" t="n"/>
      <c r="E1182" s="2" t="n"/>
      <c r="F1182" s="2" t="n"/>
      <c r="G1182" s="4">
        <f>IF($E1182="","",$E1182*$F1182)</f>
        <v/>
      </c>
      <c r="H1182" s="4">
        <f>IF($B1182="","",$E1182*VLOOKUP($B1182,'Ürünler'!$A$2:$H$51,8,0))</f>
        <v/>
      </c>
      <c r="I1182" s="2" t="n"/>
    </row>
    <row r="1183">
      <c r="A1183" s="2" t="n"/>
      <c r="B1183" s="2" t="n"/>
      <c r="C1183" s="2" t="n"/>
      <c r="D1183" s="2" t="n"/>
      <c r="E1183" s="2" t="n"/>
      <c r="F1183" s="2" t="n"/>
      <c r="G1183" s="4">
        <f>IF($E1183="","",$E1183*$F1183)</f>
        <v/>
      </c>
      <c r="H1183" s="4">
        <f>IF($B1183="","",$E1183*VLOOKUP($B1183,'Ürünler'!$A$2:$H$51,8,0))</f>
        <v/>
      </c>
      <c r="I1183" s="2" t="n"/>
    </row>
    <row r="1184">
      <c r="A1184" s="2" t="n"/>
      <c r="B1184" s="2" t="n"/>
      <c r="C1184" s="2" t="n"/>
      <c r="D1184" s="2" t="n"/>
      <c r="E1184" s="2" t="n"/>
      <c r="F1184" s="2" t="n"/>
      <c r="G1184" s="4">
        <f>IF($E1184="","",$E1184*$F1184)</f>
        <v/>
      </c>
      <c r="H1184" s="4">
        <f>IF($B1184="","",$E1184*VLOOKUP($B1184,'Ürünler'!$A$2:$H$51,8,0))</f>
        <v/>
      </c>
      <c r="I1184" s="2" t="n"/>
    </row>
    <row r="1185">
      <c r="A1185" s="2" t="n"/>
      <c r="B1185" s="2" t="n"/>
      <c r="C1185" s="2" t="n"/>
      <c r="D1185" s="2" t="n"/>
      <c r="E1185" s="2" t="n"/>
      <c r="F1185" s="2" t="n"/>
      <c r="G1185" s="4">
        <f>IF($E1185="","",$E1185*$F1185)</f>
        <v/>
      </c>
      <c r="H1185" s="4">
        <f>IF($B1185="","",$E1185*VLOOKUP($B1185,'Ürünler'!$A$2:$H$51,8,0))</f>
        <v/>
      </c>
      <c r="I1185" s="2" t="n"/>
    </row>
    <row r="1186">
      <c r="A1186" s="2" t="n"/>
      <c r="B1186" s="2" t="n"/>
      <c r="C1186" s="2" t="n"/>
      <c r="D1186" s="2" t="n"/>
      <c r="E1186" s="2" t="n"/>
      <c r="F1186" s="2" t="n"/>
      <c r="G1186" s="4">
        <f>IF($E1186="","",$E1186*$F1186)</f>
        <v/>
      </c>
      <c r="H1186" s="4">
        <f>IF($B1186="","",$E1186*VLOOKUP($B1186,'Ürünler'!$A$2:$H$51,8,0))</f>
        <v/>
      </c>
      <c r="I1186" s="2" t="n"/>
    </row>
    <row r="1187">
      <c r="A1187" s="2" t="n"/>
      <c r="B1187" s="2" t="n"/>
      <c r="C1187" s="2" t="n"/>
      <c r="D1187" s="2" t="n"/>
      <c r="E1187" s="2" t="n"/>
      <c r="F1187" s="2" t="n"/>
      <c r="G1187" s="4">
        <f>IF($E1187="","",$E1187*$F1187)</f>
        <v/>
      </c>
      <c r="H1187" s="4">
        <f>IF($B1187="","",$E1187*VLOOKUP($B1187,'Ürünler'!$A$2:$H$51,8,0))</f>
        <v/>
      </c>
      <c r="I1187" s="2" t="n"/>
    </row>
    <row r="1188">
      <c r="A1188" s="2" t="n"/>
      <c r="B1188" s="2" t="n"/>
      <c r="C1188" s="2" t="n"/>
      <c r="D1188" s="2" t="n"/>
      <c r="E1188" s="2" t="n"/>
      <c r="F1188" s="2" t="n"/>
      <c r="G1188" s="4">
        <f>IF($E1188="","",$E1188*$F1188)</f>
        <v/>
      </c>
      <c r="H1188" s="4">
        <f>IF($B1188="","",$E1188*VLOOKUP($B1188,'Ürünler'!$A$2:$H$51,8,0))</f>
        <v/>
      </c>
      <c r="I1188" s="2" t="n"/>
    </row>
    <row r="1189">
      <c r="A1189" s="2" t="n"/>
      <c r="B1189" s="2" t="n"/>
      <c r="C1189" s="2" t="n"/>
      <c r="D1189" s="2" t="n"/>
      <c r="E1189" s="2" t="n"/>
      <c r="F1189" s="2" t="n"/>
      <c r="G1189" s="4">
        <f>IF($E1189="","",$E1189*$F1189)</f>
        <v/>
      </c>
      <c r="H1189" s="4">
        <f>IF($B1189="","",$E1189*VLOOKUP($B1189,'Ürünler'!$A$2:$H$51,8,0))</f>
        <v/>
      </c>
      <c r="I1189" s="2" t="n"/>
    </row>
    <row r="1190">
      <c r="A1190" s="2" t="n"/>
      <c r="B1190" s="2" t="n"/>
      <c r="C1190" s="2" t="n"/>
      <c r="D1190" s="2" t="n"/>
      <c r="E1190" s="2" t="n"/>
      <c r="F1190" s="2" t="n"/>
      <c r="G1190" s="4">
        <f>IF($E1190="","",$E1190*$F1190)</f>
        <v/>
      </c>
      <c r="H1190" s="4">
        <f>IF($B1190="","",$E1190*VLOOKUP($B1190,'Ürünler'!$A$2:$H$51,8,0))</f>
        <v/>
      </c>
      <c r="I1190" s="2" t="n"/>
    </row>
    <row r="1191">
      <c r="A1191" s="2" t="n"/>
      <c r="B1191" s="2" t="n"/>
      <c r="C1191" s="2" t="n"/>
      <c r="D1191" s="2" t="n"/>
      <c r="E1191" s="2" t="n"/>
      <c r="F1191" s="2" t="n"/>
      <c r="G1191" s="4">
        <f>IF($E1191="","",$E1191*$F1191)</f>
        <v/>
      </c>
      <c r="H1191" s="4">
        <f>IF($B1191="","",$E1191*VLOOKUP($B1191,'Ürünler'!$A$2:$H$51,8,0))</f>
        <v/>
      </c>
      <c r="I1191" s="2" t="n"/>
    </row>
    <row r="1192">
      <c r="A1192" s="2" t="n"/>
      <c r="B1192" s="2" t="n"/>
      <c r="C1192" s="2" t="n"/>
      <c r="D1192" s="2" t="n"/>
      <c r="E1192" s="2" t="n"/>
      <c r="F1192" s="2" t="n"/>
      <c r="G1192" s="4">
        <f>IF($E1192="","",$E1192*$F1192)</f>
        <v/>
      </c>
      <c r="H1192" s="4">
        <f>IF($B1192="","",$E1192*VLOOKUP($B1192,'Ürünler'!$A$2:$H$51,8,0))</f>
        <v/>
      </c>
      <c r="I1192" s="2" t="n"/>
    </row>
    <row r="1193">
      <c r="A1193" s="2" t="n"/>
      <c r="B1193" s="2" t="n"/>
      <c r="C1193" s="2" t="n"/>
      <c r="D1193" s="2" t="n"/>
      <c r="E1193" s="2" t="n"/>
      <c r="F1193" s="2" t="n"/>
      <c r="G1193" s="4">
        <f>IF($E1193="","",$E1193*$F1193)</f>
        <v/>
      </c>
      <c r="H1193" s="4">
        <f>IF($B1193="","",$E1193*VLOOKUP($B1193,'Ürünler'!$A$2:$H$51,8,0))</f>
        <v/>
      </c>
      <c r="I1193" s="2" t="n"/>
    </row>
    <row r="1194">
      <c r="A1194" s="2" t="n"/>
      <c r="B1194" s="2" t="n"/>
      <c r="C1194" s="2" t="n"/>
      <c r="D1194" s="2" t="n"/>
      <c r="E1194" s="2" t="n"/>
      <c r="F1194" s="2" t="n"/>
      <c r="G1194" s="4">
        <f>IF($E1194="","",$E1194*$F1194)</f>
        <v/>
      </c>
      <c r="H1194" s="4">
        <f>IF($B1194="","",$E1194*VLOOKUP($B1194,'Ürünler'!$A$2:$H$51,8,0))</f>
        <v/>
      </c>
      <c r="I1194" s="2" t="n"/>
    </row>
    <row r="1195">
      <c r="A1195" s="2" t="n"/>
      <c r="B1195" s="2" t="n"/>
      <c r="C1195" s="2" t="n"/>
      <c r="D1195" s="2" t="n"/>
      <c r="E1195" s="2" t="n"/>
      <c r="F1195" s="2" t="n"/>
      <c r="G1195" s="4">
        <f>IF($E1195="","",$E1195*$F1195)</f>
        <v/>
      </c>
      <c r="H1195" s="4">
        <f>IF($B1195="","",$E1195*VLOOKUP($B1195,'Ürünler'!$A$2:$H$51,8,0))</f>
        <v/>
      </c>
      <c r="I1195" s="2" t="n"/>
    </row>
    <row r="1196">
      <c r="A1196" s="2" t="n"/>
      <c r="B1196" s="2" t="n"/>
      <c r="C1196" s="2" t="n"/>
      <c r="D1196" s="2" t="n"/>
      <c r="E1196" s="2" t="n"/>
      <c r="F1196" s="2" t="n"/>
      <c r="G1196" s="4">
        <f>IF($E1196="","",$E1196*$F1196)</f>
        <v/>
      </c>
      <c r="H1196" s="4">
        <f>IF($B1196="","",$E1196*VLOOKUP($B1196,'Ürünler'!$A$2:$H$51,8,0))</f>
        <v/>
      </c>
      <c r="I1196" s="2" t="n"/>
    </row>
    <row r="1197">
      <c r="A1197" s="2" t="n"/>
      <c r="B1197" s="2" t="n"/>
      <c r="C1197" s="2" t="n"/>
      <c r="D1197" s="2" t="n"/>
      <c r="E1197" s="2" t="n"/>
      <c r="F1197" s="2" t="n"/>
      <c r="G1197" s="4">
        <f>IF($E1197="","",$E1197*$F1197)</f>
        <v/>
      </c>
      <c r="H1197" s="4">
        <f>IF($B1197="","",$E1197*VLOOKUP($B1197,'Ürünler'!$A$2:$H$51,8,0))</f>
        <v/>
      </c>
      <c r="I1197" s="2" t="n"/>
    </row>
    <row r="1198">
      <c r="A1198" s="2" t="n"/>
      <c r="B1198" s="2" t="n"/>
      <c r="C1198" s="2" t="n"/>
      <c r="D1198" s="2" t="n"/>
      <c r="E1198" s="2" t="n"/>
      <c r="F1198" s="2" t="n"/>
      <c r="G1198" s="4">
        <f>IF($E1198="","",$E1198*$F1198)</f>
        <v/>
      </c>
      <c r="H1198" s="4">
        <f>IF($B1198="","",$E1198*VLOOKUP($B1198,'Ürünler'!$A$2:$H$51,8,0))</f>
        <v/>
      </c>
      <c r="I1198" s="2" t="n"/>
    </row>
    <row r="1199">
      <c r="A1199" s="2" t="n"/>
      <c r="B1199" s="2" t="n"/>
      <c r="C1199" s="2" t="n"/>
      <c r="D1199" s="2" t="n"/>
      <c r="E1199" s="2" t="n"/>
      <c r="F1199" s="2" t="n"/>
      <c r="G1199" s="4">
        <f>IF($E1199="","",$E1199*$F1199)</f>
        <v/>
      </c>
      <c r="H1199" s="4">
        <f>IF($B1199="","",$E1199*VLOOKUP($B1199,'Ürünler'!$A$2:$H$51,8,0))</f>
        <v/>
      </c>
      <c r="I1199" s="2" t="n"/>
    </row>
    <row r="1200">
      <c r="A1200" s="2" t="n"/>
      <c r="B1200" s="2" t="n"/>
      <c r="C1200" s="2" t="n"/>
      <c r="D1200" s="2" t="n"/>
      <c r="E1200" s="2" t="n"/>
      <c r="F1200" s="2" t="n"/>
      <c r="G1200" s="4">
        <f>IF($E1200="","",$E1200*$F1200)</f>
        <v/>
      </c>
      <c r="H1200" s="4">
        <f>IF($B1200="","",$E1200*VLOOKUP($B1200,'Ürünler'!$A$2:$H$51,8,0))</f>
        <v/>
      </c>
      <c r="I1200" s="2" t="n"/>
    </row>
    <row r="1201">
      <c r="A1201" s="2" t="n"/>
      <c r="B1201" s="2" t="n"/>
      <c r="C1201" s="2" t="n"/>
      <c r="D1201" s="2" t="n"/>
      <c r="E1201" s="2" t="n"/>
      <c r="F1201" s="2" t="n"/>
      <c r="G1201" s="4">
        <f>IF($E1201="","",$E1201*$F1201)</f>
        <v/>
      </c>
      <c r="H1201" s="4">
        <f>IF($B1201="","",$E1201*VLOOKUP($B1201,'Ürünler'!$A$2:$H$51,8,0))</f>
        <v/>
      </c>
      <c r="I1201" s="2" t="n"/>
    </row>
    <row r="1202">
      <c r="A1202" s="2" t="n"/>
      <c r="B1202" s="2" t="n"/>
      <c r="C1202" s="2" t="n"/>
      <c r="D1202" s="2" t="n"/>
      <c r="E1202" s="2" t="n"/>
      <c r="F1202" s="2" t="n"/>
      <c r="G1202" s="4">
        <f>IF($E1202="","",$E1202*$F1202)</f>
        <v/>
      </c>
      <c r="H1202" s="4">
        <f>IF($B1202="","",$E1202*VLOOKUP($B1202,'Ürünler'!$A$2:$H$51,8,0))</f>
        <v/>
      </c>
      <c r="I1202" s="2" t="n"/>
    </row>
    <row r="1203">
      <c r="A1203" s="2" t="n"/>
      <c r="B1203" s="2" t="n"/>
      <c r="C1203" s="2" t="n"/>
      <c r="D1203" s="2" t="n"/>
      <c r="E1203" s="2" t="n"/>
      <c r="F1203" s="2" t="n"/>
      <c r="G1203" s="4">
        <f>IF($E1203="","",$E1203*$F1203)</f>
        <v/>
      </c>
      <c r="H1203" s="4">
        <f>IF($B1203="","",$E1203*VLOOKUP($B1203,'Ürünler'!$A$2:$H$51,8,0))</f>
        <v/>
      </c>
      <c r="I1203" s="2" t="n"/>
    </row>
    <row r="1204">
      <c r="A1204" s="2" t="n"/>
      <c r="B1204" s="2" t="n"/>
      <c r="C1204" s="2" t="n"/>
      <c r="D1204" s="2" t="n"/>
      <c r="E1204" s="2" t="n"/>
      <c r="F1204" s="2" t="n"/>
      <c r="G1204" s="4">
        <f>IF($E1204="","",$E1204*$F1204)</f>
        <v/>
      </c>
      <c r="H1204" s="4">
        <f>IF($B1204="","",$E1204*VLOOKUP($B1204,'Ürünler'!$A$2:$H$51,8,0))</f>
        <v/>
      </c>
      <c r="I1204" s="2" t="n"/>
    </row>
    <row r="1205">
      <c r="A1205" s="2" t="n"/>
      <c r="B1205" s="2" t="n"/>
      <c r="C1205" s="2" t="n"/>
      <c r="D1205" s="2" t="n"/>
      <c r="E1205" s="2" t="n"/>
      <c r="F1205" s="2" t="n"/>
      <c r="G1205" s="4">
        <f>IF($E1205="","",$E1205*$F1205)</f>
        <v/>
      </c>
      <c r="H1205" s="4">
        <f>IF($B1205="","",$E1205*VLOOKUP($B1205,'Ürünler'!$A$2:$H$51,8,0))</f>
        <v/>
      </c>
      <c r="I1205" s="2" t="n"/>
    </row>
    <row r="1206">
      <c r="A1206" s="2" t="n"/>
      <c r="B1206" s="2" t="n"/>
      <c r="C1206" s="2" t="n"/>
      <c r="D1206" s="2" t="n"/>
      <c r="E1206" s="2" t="n"/>
      <c r="F1206" s="2" t="n"/>
      <c r="G1206" s="4">
        <f>IF($E1206="","",$E1206*$F1206)</f>
        <v/>
      </c>
      <c r="H1206" s="4">
        <f>IF($B1206="","",$E1206*VLOOKUP($B1206,'Ürünler'!$A$2:$H$51,8,0))</f>
        <v/>
      </c>
      <c r="I1206" s="2" t="n"/>
    </row>
    <row r="1207">
      <c r="A1207" s="2" t="n"/>
      <c r="B1207" s="2" t="n"/>
      <c r="C1207" s="2" t="n"/>
      <c r="D1207" s="2" t="n"/>
      <c r="E1207" s="2" t="n"/>
      <c r="F1207" s="2" t="n"/>
      <c r="G1207" s="4">
        <f>IF($E1207="","",$E1207*$F1207)</f>
        <v/>
      </c>
      <c r="H1207" s="4">
        <f>IF($B1207="","",$E1207*VLOOKUP($B1207,'Ürünler'!$A$2:$H$51,8,0))</f>
        <v/>
      </c>
      <c r="I1207" s="2" t="n"/>
    </row>
    <row r="1208">
      <c r="A1208" s="2" t="n"/>
      <c r="B1208" s="2" t="n"/>
      <c r="C1208" s="2" t="n"/>
      <c r="D1208" s="2" t="n"/>
      <c r="E1208" s="2" t="n"/>
      <c r="F1208" s="2" t="n"/>
      <c r="G1208" s="4">
        <f>IF($E1208="","",$E1208*$F1208)</f>
        <v/>
      </c>
      <c r="H1208" s="4">
        <f>IF($B1208="","",$E1208*VLOOKUP($B1208,'Ürünler'!$A$2:$H$51,8,0))</f>
        <v/>
      </c>
      <c r="I1208" s="2" t="n"/>
    </row>
    <row r="1209">
      <c r="A1209" s="2" t="n"/>
      <c r="B1209" s="2" t="n"/>
      <c r="C1209" s="2" t="n"/>
      <c r="D1209" s="2" t="n"/>
      <c r="E1209" s="2" t="n"/>
      <c r="F1209" s="2" t="n"/>
      <c r="G1209" s="4">
        <f>IF($E1209="","",$E1209*$F1209)</f>
        <v/>
      </c>
      <c r="H1209" s="4">
        <f>IF($B1209="","",$E1209*VLOOKUP($B1209,'Ürünler'!$A$2:$H$51,8,0))</f>
        <v/>
      </c>
      <c r="I1209" s="2" t="n"/>
    </row>
    <row r="1210">
      <c r="A1210" s="2" t="n"/>
      <c r="B1210" s="2" t="n"/>
      <c r="C1210" s="2" t="n"/>
      <c r="D1210" s="2" t="n"/>
      <c r="E1210" s="2" t="n"/>
      <c r="F1210" s="2" t="n"/>
      <c r="G1210" s="4">
        <f>IF($E1210="","",$E1210*$F1210)</f>
        <v/>
      </c>
      <c r="H1210" s="4">
        <f>IF($B1210="","",$E1210*VLOOKUP($B1210,'Ürünler'!$A$2:$H$51,8,0))</f>
        <v/>
      </c>
      <c r="I1210" s="2" t="n"/>
    </row>
    <row r="1211">
      <c r="A1211" s="2" t="n"/>
      <c r="B1211" s="2" t="n"/>
      <c r="C1211" s="2" t="n"/>
      <c r="D1211" s="2" t="n"/>
      <c r="E1211" s="2" t="n"/>
      <c r="F1211" s="2" t="n"/>
      <c r="G1211" s="4">
        <f>IF($E1211="","",$E1211*$F1211)</f>
        <v/>
      </c>
      <c r="H1211" s="4">
        <f>IF($B1211="","",$E1211*VLOOKUP($B1211,'Ürünler'!$A$2:$H$51,8,0))</f>
        <v/>
      </c>
      <c r="I1211" s="2" t="n"/>
    </row>
    <row r="1212">
      <c r="A1212" s="2" t="n"/>
      <c r="B1212" s="2" t="n"/>
      <c r="C1212" s="2" t="n"/>
      <c r="D1212" s="2" t="n"/>
      <c r="E1212" s="2" t="n"/>
      <c r="F1212" s="2" t="n"/>
      <c r="G1212" s="4">
        <f>IF($E1212="","",$E1212*$F1212)</f>
        <v/>
      </c>
      <c r="H1212" s="4">
        <f>IF($B1212="","",$E1212*VLOOKUP($B1212,'Ürünler'!$A$2:$H$51,8,0))</f>
        <v/>
      </c>
      <c r="I1212" s="2" t="n"/>
    </row>
    <row r="1213">
      <c r="A1213" s="2" t="n"/>
      <c r="B1213" s="2" t="n"/>
      <c r="C1213" s="2" t="n"/>
      <c r="D1213" s="2" t="n"/>
      <c r="E1213" s="2" t="n"/>
      <c r="F1213" s="2" t="n"/>
      <c r="G1213" s="4">
        <f>IF($E1213="","",$E1213*$F1213)</f>
        <v/>
      </c>
      <c r="H1213" s="4">
        <f>IF($B1213="","",$E1213*VLOOKUP($B1213,'Ürünler'!$A$2:$H$51,8,0))</f>
        <v/>
      </c>
      <c r="I1213" s="2" t="n"/>
    </row>
    <row r="1214">
      <c r="A1214" s="2" t="n"/>
      <c r="B1214" s="2" t="n"/>
      <c r="C1214" s="2" t="n"/>
      <c r="D1214" s="2" t="n"/>
      <c r="E1214" s="2" t="n"/>
      <c r="F1214" s="2" t="n"/>
      <c r="G1214" s="4">
        <f>IF($E1214="","",$E1214*$F1214)</f>
        <v/>
      </c>
      <c r="H1214" s="4">
        <f>IF($B1214="","",$E1214*VLOOKUP($B1214,'Ürünler'!$A$2:$H$51,8,0))</f>
        <v/>
      </c>
      <c r="I1214" s="2" t="n"/>
    </row>
    <row r="1215">
      <c r="A1215" s="2" t="n"/>
      <c r="B1215" s="2" t="n"/>
      <c r="C1215" s="2" t="n"/>
      <c r="D1215" s="2" t="n"/>
      <c r="E1215" s="2" t="n"/>
      <c r="F1215" s="2" t="n"/>
      <c r="G1215" s="4">
        <f>IF($E1215="","",$E1215*$F1215)</f>
        <v/>
      </c>
      <c r="H1215" s="4">
        <f>IF($B1215="","",$E1215*VLOOKUP($B1215,'Ürünler'!$A$2:$H$51,8,0))</f>
        <v/>
      </c>
      <c r="I1215" s="2" t="n"/>
    </row>
    <row r="1216">
      <c r="A1216" s="2" t="n"/>
      <c r="B1216" s="2" t="n"/>
      <c r="C1216" s="2" t="n"/>
      <c r="D1216" s="2" t="n"/>
      <c r="E1216" s="2" t="n"/>
      <c r="F1216" s="2" t="n"/>
      <c r="G1216" s="4">
        <f>IF($E1216="","",$E1216*$F1216)</f>
        <v/>
      </c>
      <c r="H1216" s="4">
        <f>IF($B1216="","",$E1216*VLOOKUP($B1216,'Ürünler'!$A$2:$H$51,8,0))</f>
        <v/>
      </c>
      <c r="I1216" s="2" t="n"/>
    </row>
    <row r="1217">
      <c r="A1217" s="2" t="n"/>
      <c r="B1217" s="2" t="n"/>
      <c r="C1217" s="2" t="n"/>
      <c r="D1217" s="2" t="n"/>
      <c r="E1217" s="2" t="n"/>
      <c r="F1217" s="2" t="n"/>
      <c r="G1217" s="4">
        <f>IF($E1217="","",$E1217*$F1217)</f>
        <v/>
      </c>
      <c r="H1217" s="4">
        <f>IF($B1217="","",$E1217*VLOOKUP($B1217,'Ürünler'!$A$2:$H$51,8,0))</f>
        <v/>
      </c>
      <c r="I1217" s="2" t="n"/>
    </row>
    <row r="1218">
      <c r="A1218" s="2" t="n"/>
      <c r="B1218" s="2" t="n"/>
      <c r="C1218" s="2" t="n"/>
      <c r="D1218" s="2" t="n"/>
      <c r="E1218" s="2" t="n"/>
      <c r="F1218" s="2" t="n"/>
      <c r="G1218" s="4">
        <f>IF($E1218="","",$E1218*$F1218)</f>
        <v/>
      </c>
      <c r="H1218" s="4">
        <f>IF($B1218="","",$E1218*VLOOKUP($B1218,'Ürünler'!$A$2:$H$51,8,0))</f>
        <v/>
      </c>
      <c r="I1218" s="2" t="n"/>
    </row>
    <row r="1219">
      <c r="A1219" s="2" t="n"/>
      <c r="B1219" s="2" t="n"/>
      <c r="C1219" s="2" t="n"/>
      <c r="D1219" s="2" t="n"/>
      <c r="E1219" s="2" t="n"/>
      <c r="F1219" s="2" t="n"/>
      <c r="G1219" s="4">
        <f>IF($E1219="","",$E1219*$F1219)</f>
        <v/>
      </c>
      <c r="H1219" s="4">
        <f>IF($B1219="","",$E1219*VLOOKUP($B1219,'Ürünler'!$A$2:$H$51,8,0))</f>
        <v/>
      </c>
      <c r="I1219" s="2" t="n"/>
    </row>
    <row r="1220">
      <c r="A1220" s="2" t="n"/>
      <c r="B1220" s="2" t="n"/>
      <c r="C1220" s="2" t="n"/>
      <c r="D1220" s="2" t="n"/>
      <c r="E1220" s="2" t="n"/>
      <c r="F1220" s="2" t="n"/>
      <c r="G1220" s="4">
        <f>IF($E1220="","",$E1220*$F1220)</f>
        <v/>
      </c>
      <c r="H1220" s="4">
        <f>IF($B1220="","",$E1220*VLOOKUP($B1220,'Ürünler'!$A$2:$H$51,8,0))</f>
        <v/>
      </c>
      <c r="I1220" s="2" t="n"/>
    </row>
    <row r="1221">
      <c r="A1221" s="2" t="n"/>
      <c r="B1221" s="2" t="n"/>
      <c r="C1221" s="2" t="n"/>
      <c r="D1221" s="2" t="n"/>
      <c r="E1221" s="2" t="n"/>
      <c r="F1221" s="2" t="n"/>
      <c r="G1221" s="4">
        <f>IF($E1221="","",$E1221*$F1221)</f>
        <v/>
      </c>
      <c r="H1221" s="4">
        <f>IF($B1221="","",$E1221*VLOOKUP($B1221,'Ürünler'!$A$2:$H$51,8,0))</f>
        <v/>
      </c>
      <c r="I1221" s="2" t="n"/>
    </row>
    <row r="1222">
      <c r="A1222" s="2" t="n"/>
      <c r="B1222" s="2" t="n"/>
      <c r="C1222" s="2" t="n"/>
      <c r="D1222" s="2" t="n"/>
      <c r="E1222" s="2" t="n"/>
      <c r="F1222" s="2" t="n"/>
      <c r="G1222" s="4">
        <f>IF($E1222="","",$E1222*$F1222)</f>
        <v/>
      </c>
      <c r="H1222" s="4">
        <f>IF($B1222="","",$E1222*VLOOKUP($B1222,'Ürünler'!$A$2:$H$51,8,0))</f>
        <v/>
      </c>
      <c r="I1222" s="2" t="n"/>
    </row>
    <row r="1223">
      <c r="A1223" s="2" t="n"/>
      <c r="B1223" s="2" t="n"/>
      <c r="C1223" s="2" t="n"/>
      <c r="D1223" s="2" t="n"/>
      <c r="E1223" s="2" t="n"/>
      <c r="F1223" s="2" t="n"/>
      <c r="G1223" s="4">
        <f>IF($E1223="","",$E1223*$F1223)</f>
        <v/>
      </c>
      <c r="H1223" s="4">
        <f>IF($B1223="","",$E1223*VLOOKUP($B1223,'Ürünler'!$A$2:$H$51,8,0))</f>
        <v/>
      </c>
      <c r="I1223" s="2" t="n"/>
    </row>
    <row r="1224">
      <c r="A1224" s="2" t="n"/>
      <c r="B1224" s="2" t="n"/>
      <c r="C1224" s="2" t="n"/>
      <c r="D1224" s="2" t="n"/>
      <c r="E1224" s="2" t="n"/>
      <c r="F1224" s="2" t="n"/>
      <c r="G1224" s="4">
        <f>IF($E1224="","",$E1224*$F1224)</f>
        <v/>
      </c>
      <c r="H1224" s="4">
        <f>IF($B1224="","",$E1224*VLOOKUP($B1224,'Ürünler'!$A$2:$H$51,8,0))</f>
        <v/>
      </c>
      <c r="I1224" s="2" t="n"/>
    </row>
    <row r="1225">
      <c r="A1225" s="2" t="n"/>
      <c r="B1225" s="2" t="n"/>
      <c r="C1225" s="2" t="n"/>
      <c r="D1225" s="2" t="n"/>
      <c r="E1225" s="2" t="n"/>
      <c r="F1225" s="2" t="n"/>
      <c r="G1225" s="4">
        <f>IF($E1225="","",$E1225*$F1225)</f>
        <v/>
      </c>
      <c r="H1225" s="4">
        <f>IF($B1225="","",$E1225*VLOOKUP($B1225,'Ürünler'!$A$2:$H$51,8,0))</f>
        <v/>
      </c>
      <c r="I1225" s="2" t="n"/>
    </row>
    <row r="1226">
      <c r="A1226" s="2" t="n"/>
      <c r="B1226" s="2" t="n"/>
      <c r="C1226" s="2" t="n"/>
      <c r="D1226" s="2" t="n"/>
      <c r="E1226" s="2" t="n"/>
      <c r="F1226" s="2" t="n"/>
      <c r="G1226" s="4">
        <f>IF($E1226="","",$E1226*$F1226)</f>
        <v/>
      </c>
      <c r="H1226" s="4">
        <f>IF($B1226="","",$E1226*VLOOKUP($B1226,'Ürünler'!$A$2:$H$51,8,0))</f>
        <v/>
      </c>
      <c r="I1226" s="2" t="n"/>
    </row>
    <row r="1227">
      <c r="A1227" s="2" t="n"/>
      <c r="B1227" s="2" t="n"/>
      <c r="C1227" s="2" t="n"/>
      <c r="D1227" s="2" t="n"/>
      <c r="E1227" s="2" t="n"/>
      <c r="F1227" s="2" t="n"/>
      <c r="G1227" s="4">
        <f>IF($E1227="","",$E1227*$F1227)</f>
        <v/>
      </c>
      <c r="H1227" s="4">
        <f>IF($B1227="","",$E1227*VLOOKUP($B1227,'Ürünler'!$A$2:$H$51,8,0))</f>
        <v/>
      </c>
      <c r="I1227" s="2" t="n"/>
    </row>
    <row r="1228">
      <c r="A1228" s="2" t="n"/>
      <c r="B1228" s="2" t="n"/>
      <c r="C1228" s="2" t="n"/>
      <c r="D1228" s="2" t="n"/>
      <c r="E1228" s="2" t="n"/>
      <c r="F1228" s="2" t="n"/>
      <c r="G1228" s="4">
        <f>IF($E1228="","",$E1228*$F1228)</f>
        <v/>
      </c>
      <c r="H1228" s="4">
        <f>IF($B1228="","",$E1228*VLOOKUP($B1228,'Ürünler'!$A$2:$H$51,8,0))</f>
        <v/>
      </c>
      <c r="I1228" s="2" t="n"/>
    </row>
    <row r="1229">
      <c r="A1229" s="2" t="n"/>
      <c r="B1229" s="2" t="n"/>
      <c r="C1229" s="2" t="n"/>
      <c r="D1229" s="2" t="n"/>
      <c r="E1229" s="2" t="n"/>
      <c r="F1229" s="2" t="n"/>
      <c r="G1229" s="4">
        <f>IF($E1229="","",$E1229*$F1229)</f>
        <v/>
      </c>
      <c r="H1229" s="4">
        <f>IF($B1229="","",$E1229*VLOOKUP($B1229,'Ürünler'!$A$2:$H$51,8,0))</f>
        <v/>
      </c>
      <c r="I1229" s="2" t="n"/>
    </row>
    <row r="1230">
      <c r="A1230" s="2" t="n"/>
      <c r="B1230" s="2" t="n"/>
      <c r="C1230" s="2" t="n"/>
      <c r="D1230" s="2" t="n"/>
      <c r="E1230" s="2" t="n"/>
      <c r="F1230" s="2" t="n"/>
      <c r="G1230" s="4">
        <f>IF($E1230="","",$E1230*$F1230)</f>
        <v/>
      </c>
      <c r="H1230" s="4">
        <f>IF($B1230="","",$E1230*VLOOKUP($B1230,'Ürünler'!$A$2:$H$51,8,0))</f>
        <v/>
      </c>
      <c r="I1230" s="2" t="n"/>
    </row>
    <row r="1231">
      <c r="A1231" s="2" t="n"/>
      <c r="B1231" s="2" t="n"/>
      <c r="C1231" s="2" t="n"/>
      <c r="D1231" s="2" t="n"/>
      <c r="E1231" s="2" t="n"/>
      <c r="F1231" s="2" t="n"/>
      <c r="G1231" s="4">
        <f>IF($E1231="","",$E1231*$F1231)</f>
        <v/>
      </c>
      <c r="H1231" s="4">
        <f>IF($B1231="","",$E1231*VLOOKUP($B1231,'Ürünler'!$A$2:$H$51,8,0))</f>
        <v/>
      </c>
      <c r="I1231" s="2" t="n"/>
    </row>
    <row r="1232">
      <c r="A1232" s="2" t="n"/>
      <c r="B1232" s="2" t="n"/>
      <c r="C1232" s="2" t="n"/>
      <c r="D1232" s="2" t="n"/>
      <c r="E1232" s="2" t="n"/>
      <c r="F1232" s="2" t="n"/>
      <c r="G1232" s="4">
        <f>IF($E1232="","",$E1232*$F1232)</f>
        <v/>
      </c>
      <c r="H1232" s="4">
        <f>IF($B1232="","",$E1232*VLOOKUP($B1232,'Ürünler'!$A$2:$H$51,8,0))</f>
        <v/>
      </c>
      <c r="I1232" s="2" t="n"/>
    </row>
    <row r="1233">
      <c r="A1233" s="2" t="n"/>
      <c r="B1233" s="2" t="n"/>
      <c r="C1233" s="2" t="n"/>
      <c r="D1233" s="2" t="n"/>
      <c r="E1233" s="2" t="n"/>
      <c r="F1233" s="2" t="n"/>
      <c r="G1233" s="4">
        <f>IF($E1233="","",$E1233*$F1233)</f>
        <v/>
      </c>
      <c r="H1233" s="4">
        <f>IF($B1233="","",$E1233*VLOOKUP($B1233,'Ürünler'!$A$2:$H$51,8,0))</f>
        <v/>
      </c>
      <c r="I1233" s="2" t="n"/>
    </row>
    <row r="1234">
      <c r="A1234" s="2" t="n"/>
      <c r="B1234" s="2" t="n"/>
      <c r="C1234" s="2" t="n"/>
      <c r="D1234" s="2" t="n"/>
      <c r="E1234" s="2" t="n"/>
      <c r="F1234" s="2" t="n"/>
      <c r="G1234" s="4">
        <f>IF($E1234="","",$E1234*$F1234)</f>
        <v/>
      </c>
      <c r="H1234" s="4">
        <f>IF($B1234="","",$E1234*VLOOKUP($B1234,'Ürünler'!$A$2:$H$51,8,0))</f>
        <v/>
      </c>
      <c r="I1234" s="2" t="n"/>
    </row>
    <row r="1235">
      <c r="A1235" s="2" t="n"/>
      <c r="B1235" s="2" t="n"/>
      <c r="C1235" s="2" t="n"/>
      <c r="D1235" s="2" t="n"/>
      <c r="E1235" s="2" t="n"/>
      <c r="F1235" s="2" t="n"/>
      <c r="G1235" s="4">
        <f>IF($E1235="","",$E1235*$F1235)</f>
        <v/>
      </c>
      <c r="H1235" s="4">
        <f>IF($B1235="","",$E1235*VLOOKUP($B1235,'Ürünler'!$A$2:$H$51,8,0))</f>
        <v/>
      </c>
      <c r="I1235" s="2" t="n"/>
    </row>
    <row r="1236">
      <c r="A1236" s="2" t="n"/>
      <c r="B1236" s="2" t="n"/>
      <c r="C1236" s="2" t="n"/>
      <c r="D1236" s="2" t="n"/>
      <c r="E1236" s="2" t="n"/>
      <c r="F1236" s="2" t="n"/>
      <c r="G1236" s="4">
        <f>IF($E1236="","",$E1236*$F1236)</f>
        <v/>
      </c>
      <c r="H1236" s="4">
        <f>IF($B1236="","",$E1236*VLOOKUP($B1236,'Ürünler'!$A$2:$H$51,8,0))</f>
        <v/>
      </c>
      <c r="I1236" s="2" t="n"/>
    </row>
    <row r="1237">
      <c r="A1237" s="2" t="n"/>
      <c r="B1237" s="2" t="n"/>
      <c r="C1237" s="2" t="n"/>
      <c r="D1237" s="2" t="n"/>
      <c r="E1237" s="2" t="n"/>
      <c r="F1237" s="2" t="n"/>
      <c r="G1237" s="4">
        <f>IF($E1237="","",$E1237*$F1237)</f>
        <v/>
      </c>
      <c r="H1237" s="4">
        <f>IF($B1237="","",$E1237*VLOOKUP($B1237,'Ürünler'!$A$2:$H$51,8,0))</f>
        <v/>
      </c>
      <c r="I1237" s="2" t="n"/>
    </row>
    <row r="1238">
      <c r="A1238" s="2" t="n"/>
      <c r="B1238" s="2" t="n"/>
      <c r="C1238" s="2" t="n"/>
      <c r="D1238" s="2" t="n"/>
      <c r="E1238" s="2" t="n"/>
      <c r="F1238" s="2" t="n"/>
      <c r="G1238" s="4">
        <f>IF($E1238="","",$E1238*$F1238)</f>
        <v/>
      </c>
      <c r="H1238" s="4">
        <f>IF($B1238="","",$E1238*VLOOKUP($B1238,'Ürünler'!$A$2:$H$51,8,0))</f>
        <v/>
      </c>
      <c r="I1238" s="2" t="n"/>
    </row>
    <row r="1239">
      <c r="A1239" s="2" t="n"/>
      <c r="B1239" s="2" t="n"/>
      <c r="C1239" s="2" t="n"/>
      <c r="D1239" s="2" t="n"/>
      <c r="E1239" s="2" t="n"/>
      <c r="F1239" s="2" t="n"/>
      <c r="G1239" s="4">
        <f>IF($E1239="","",$E1239*$F1239)</f>
        <v/>
      </c>
      <c r="H1239" s="4">
        <f>IF($B1239="","",$E1239*VLOOKUP($B1239,'Ürünler'!$A$2:$H$51,8,0))</f>
        <v/>
      </c>
      <c r="I1239" s="2" t="n"/>
    </row>
    <row r="1240">
      <c r="A1240" s="2" t="n"/>
      <c r="B1240" s="2" t="n"/>
      <c r="C1240" s="2" t="n"/>
      <c r="D1240" s="2" t="n"/>
      <c r="E1240" s="2" t="n"/>
      <c r="F1240" s="2" t="n"/>
      <c r="G1240" s="4">
        <f>IF($E1240="","",$E1240*$F1240)</f>
        <v/>
      </c>
      <c r="H1240" s="4">
        <f>IF($B1240="","",$E1240*VLOOKUP($B1240,'Ürünler'!$A$2:$H$51,8,0))</f>
        <v/>
      </c>
      <c r="I1240" s="2" t="n"/>
    </row>
    <row r="1241">
      <c r="A1241" s="2" t="n"/>
      <c r="B1241" s="2" t="n"/>
      <c r="C1241" s="2" t="n"/>
      <c r="D1241" s="2" t="n"/>
      <c r="E1241" s="2" t="n"/>
      <c r="F1241" s="2" t="n"/>
      <c r="G1241" s="4">
        <f>IF($E1241="","",$E1241*$F1241)</f>
        <v/>
      </c>
      <c r="H1241" s="4">
        <f>IF($B1241="","",$E1241*VLOOKUP($B1241,'Ürünler'!$A$2:$H$51,8,0))</f>
        <v/>
      </c>
      <c r="I1241" s="2" t="n"/>
    </row>
    <row r="1242">
      <c r="A1242" s="2" t="n"/>
      <c r="B1242" s="2" t="n"/>
      <c r="C1242" s="2" t="n"/>
      <c r="D1242" s="2" t="n"/>
      <c r="E1242" s="2" t="n"/>
      <c r="F1242" s="2" t="n"/>
      <c r="G1242" s="4">
        <f>IF($E1242="","",$E1242*$F1242)</f>
        <v/>
      </c>
      <c r="H1242" s="4">
        <f>IF($B1242="","",$E1242*VLOOKUP($B1242,'Ürünler'!$A$2:$H$51,8,0))</f>
        <v/>
      </c>
      <c r="I1242" s="2" t="n"/>
    </row>
    <row r="1243">
      <c r="A1243" s="2" t="n"/>
      <c r="B1243" s="2" t="n"/>
      <c r="C1243" s="2" t="n"/>
      <c r="D1243" s="2" t="n"/>
      <c r="E1243" s="2" t="n"/>
      <c r="F1243" s="2" t="n"/>
      <c r="G1243" s="4">
        <f>IF($E1243="","",$E1243*$F1243)</f>
        <v/>
      </c>
      <c r="H1243" s="4">
        <f>IF($B1243="","",$E1243*VLOOKUP($B1243,'Ürünler'!$A$2:$H$51,8,0))</f>
        <v/>
      </c>
      <c r="I1243" s="2" t="n"/>
    </row>
    <row r="1244">
      <c r="A1244" s="2" t="n"/>
      <c r="B1244" s="2" t="n"/>
      <c r="C1244" s="2" t="n"/>
      <c r="D1244" s="2" t="n"/>
      <c r="E1244" s="2" t="n"/>
      <c r="F1244" s="2" t="n"/>
      <c r="G1244" s="4">
        <f>IF($E1244="","",$E1244*$F1244)</f>
        <v/>
      </c>
      <c r="H1244" s="4">
        <f>IF($B1244="","",$E1244*VLOOKUP($B1244,'Ürünler'!$A$2:$H$51,8,0))</f>
        <v/>
      </c>
      <c r="I1244" s="2" t="n"/>
    </row>
    <row r="1245">
      <c r="A1245" s="2" t="n"/>
      <c r="B1245" s="2" t="n"/>
      <c r="C1245" s="2" t="n"/>
      <c r="D1245" s="2" t="n"/>
      <c r="E1245" s="2" t="n"/>
      <c r="F1245" s="2" t="n"/>
      <c r="G1245" s="4">
        <f>IF($E1245="","",$E1245*$F1245)</f>
        <v/>
      </c>
      <c r="H1245" s="4">
        <f>IF($B1245="","",$E1245*VLOOKUP($B1245,'Ürünler'!$A$2:$H$51,8,0))</f>
        <v/>
      </c>
      <c r="I1245" s="2" t="n"/>
    </row>
    <row r="1246">
      <c r="A1246" s="2" t="n"/>
      <c r="B1246" s="2" t="n"/>
      <c r="C1246" s="2" t="n"/>
      <c r="D1246" s="2" t="n"/>
      <c r="E1246" s="2" t="n"/>
      <c r="F1246" s="2" t="n"/>
      <c r="G1246" s="4">
        <f>IF($E1246="","",$E1246*$F1246)</f>
        <v/>
      </c>
      <c r="H1246" s="4">
        <f>IF($B1246="","",$E1246*VLOOKUP($B1246,'Ürünler'!$A$2:$H$51,8,0))</f>
        <v/>
      </c>
      <c r="I1246" s="2" t="n"/>
    </row>
    <row r="1247">
      <c r="A1247" s="2" t="n"/>
      <c r="B1247" s="2" t="n"/>
      <c r="C1247" s="2" t="n"/>
      <c r="D1247" s="2" t="n"/>
      <c r="E1247" s="2" t="n"/>
      <c r="F1247" s="2" t="n"/>
      <c r="G1247" s="4">
        <f>IF($E1247="","",$E1247*$F1247)</f>
        <v/>
      </c>
      <c r="H1247" s="4">
        <f>IF($B1247="","",$E1247*VLOOKUP($B1247,'Ürünler'!$A$2:$H$51,8,0))</f>
        <v/>
      </c>
      <c r="I1247" s="2" t="n"/>
    </row>
    <row r="1248">
      <c r="A1248" s="2" t="n"/>
      <c r="B1248" s="2" t="n"/>
      <c r="C1248" s="2" t="n"/>
      <c r="D1248" s="2" t="n"/>
      <c r="E1248" s="2" t="n"/>
      <c r="F1248" s="2" t="n"/>
      <c r="G1248" s="4">
        <f>IF($E1248="","",$E1248*$F1248)</f>
        <v/>
      </c>
      <c r="H1248" s="4">
        <f>IF($B1248="","",$E1248*VLOOKUP($B1248,'Ürünler'!$A$2:$H$51,8,0))</f>
        <v/>
      </c>
      <c r="I1248" s="2" t="n"/>
    </row>
    <row r="1249">
      <c r="A1249" s="2" t="n"/>
      <c r="B1249" s="2" t="n"/>
      <c r="C1249" s="2" t="n"/>
      <c r="D1249" s="2" t="n"/>
      <c r="E1249" s="2" t="n"/>
      <c r="F1249" s="2" t="n"/>
      <c r="G1249" s="4">
        <f>IF($E1249="","",$E1249*$F1249)</f>
        <v/>
      </c>
      <c r="H1249" s="4">
        <f>IF($B1249="","",$E1249*VLOOKUP($B1249,'Ürünler'!$A$2:$H$51,8,0))</f>
        <v/>
      </c>
      <c r="I1249" s="2" t="n"/>
    </row>
    <row r="1250">
      <c r="A1250" s="2" t="n"/>
      <c r="B1250" s="2" t="n"/>
      <c r="C1250" s="2" t="n"/>
      <c r="D1250" s="2" t="n"/>
      <c r="E1250" s="2" t="n"/>
      <c r="F1250" s="2" t="n"/>
      <c r="G1250" s="4">
        <f>IF($E1250="","",$E1250*$F1250)</f>
        <v/>
      </c>
      <c r="H1250" s="4">
        <f>IF($B1250="","",$E1250*VLOOKUP($B1250,'Ürünler'!$A$2:$H$51,8,0))</f>
        <v/>
      </c>
      <c r="I1250" s="2" t="n"/>
    </row>
    <row r="1251">
      <c r="A1251" s="2" t="n"/>
      <c r="B1251" s="2" t="n"/>
      <c r="C1251" s="2" t="n"/>
      <c r="D1251" s="2" t="n"/>
      <c r="E1251" s="2" t="n"/>
      <c r="F1251" s="2" t="n"/>
      <c r="G1251" s="4">
        <f>IF($E1251="","",$E1251*$F1251)</f>
        <v/>
      </c>
      <c r="H1251" s="4">
        <f>IF($B1251="","",$E1251*VLOOKUP($B1251,'Ürünler'!$A$2:$H$51,8,0))</f>
        <v/>
      </c>
      <c r="I1251" s="2" t="n"/>
    </row>
    <row r="1252">
      <c r="A1252" s="2" t="n"/>
      <c r="B1252" s="2" t="n"/>
      <c r="C1252" s="2" t="n"/>
      <c r="D1252" s="2" t="n"/>
      <c r="E1252" s="2" t="n"/>
      <c r="F1252" s="2" t="n"/>
      <c r="G1252" s="4">
        <f>IF($E1252="","",$E1252*$F1252)</f>
        <v/>
      </c>
      <c r="H1252" s="4">
        <f>IF($B1252="","",$E1252*VLOOKUP($B1252,'Ürünler'!$A$2:$H$51,8,0))</f>
        <v/>
      </c>
      <c r="I1252" s="2" t="n"/>
    </row>
    <row r="1253">
      <c r="A1253" s="2" t="n"/>
      <c r="B1253" s="2" t="n"/>
      <c r="C1253" s="2" t="n"/>
      <c r="D1253" s="2" t="n"/>
      <c r="E1253" s="2" t="n"/>
      <c r="F1253" s="2" t="n"/>
      <c r="G1253" s="4">
        <f>IF($E1253="","",$E1253*$F1253)</f>
        <v/>
      </c>
      <c r="H1253" s="4">
        <f>IF($B1253="","",$E1253*VLOOKUP($B1253,'Ürünler'!$A$2:$H$51,8,0))</f>
        <v/>
      </c>
      <c r="I1253" s="2" t="n"/>
    </row>
    <row r="1254">
      <c r="A1254" s="2" t="n"/>
      <c r="B1254" s="2" t="n"/>
      <c r="C1254" s="2" t="n"/>
      <c r="D1254" s="2" t="n"/>
      <c r="E1254" s="2" t="n"/>
      <c r="F1254" s="2" t="n"/>
      <c r="G1254" s="4">
        <f>IF($E1254="","",$E1254*$F1254)</f>
        <v/>
      </c>
      <c r="H1254" s="4">
        <f>IF($B1254="","",$E1254*VLOOKUP($B1254,'Ürünler'!$A$2:$H$51,8,0))</f>
        <v/>
      </c>
      <c r="I1254" s="2" t="n"/>
    </row>
    <row r="1255">
      <c r="A1255" s="2" t="n"/>
      <c r="B1255" s="2" t="n"/>
      <c r="C1255" s="2" t="n"/>
      <c r="D1255" s="2" t="n"/>
      <c r="E1255" s="2" t="n"/>
      <c r="F1255" s="2" t="n"/>
      <c r="G1255" s="4">
        <f>IF($E1255="","",$E1255*$F1255)</f>
        <v/>
      </c>
      <c r="H1255" s="4">
        <f>IF($B1255="","",$E1255*VLOOKUP($B1255,'Ürünler'!$A$2:$H$51,8,0))</f>
        <v/>
      </c>
      <c r="I1255" s="2" t="n"/>
    </row>
    <row r="1256">
      <c r="A1256" s="2" t="n"/>
      <c r="B1256" s="2" t="n"/>
      <c r="C1256" s="2" t="n"/>
      <c r="D1256" s="2" t="n"/>
      <c r="E1256" s="2" t="n"/>
      <c r="F1256" s="2" t="n"/>
      <c r="G1256" s="4">
        <f>IF($E1256="","",$E1256*$F1256)</f>
        <v/>
      </c>
      <c r="H1256" s="4">
        <f>IF($B1256="","",$E1256*VLOOKUP($B1256,'Ürünler'!$A$2:$H$51,8,0))</f>
        <v/>
      </c>
      <c r="I1256" s="2" t="n"/>
    </row>
    <row r="1257">
      <c r="A1257" s="2" t="n"/>
      <c r="B1257" s="2" t="n"/>
      <c r="C1257" s="2" t="n"/>
      <c r="D1257" s="2" t="n"/>
      <c r="E1257" s="2" t="n"/>
      <c r="F1257" s="2" t="n"/>
      <c r="G1257" s="4">
        <f>IF($E1257="","",$E1257*$F1257)</f>
        <v/>
      </c>
      <c r="H1257" s="4">
        <f>IF($B1257="","",$E1257*VLOOKUP($B1257,'Ürünler'!$A$2:$H$51,8,0))</f>
        <v/>
      </c>
      <c r="I1257" s="2" t="n"/>
    </row>
    <row r="1258">
      <c r="A1258" s="2" t="n"/>
      <c r="B1258" s="2" t="n"/>
      <c r="C1258" s="2" t="n"/>
      <c r="D1258" s="2" t="n"/>
      <c r="E1258" s="2" t="n"/>
      <c r="F1258" s="2" t="n"/>
      <c r="G1258" s="4">
        <f>IF($E1258="","",$E1258*$F1258)</f>
        <v/>
      </c>
      <c r="H1258" s="4">
        <f>IF($B1258="","",$E1258*VLOOKUP($B1258,'Ürünler'!$A$2:$H$51,8,0))</f>
        <v/>
      </c>
      <c r="I1258" s="2" t="n"/>
    </row>
    <row r="1259">
      <c r="A1259" s="2" t="n"/>
      <c r="B1259" s="2" t="n"/>
      <c r="C1259" s="2" t="n"/>
      <c r="D1259" s="2" t="n"/>
      <c r="E1259" s="2" t="n"/>
      <c r="F1259" s="2" t="n"/>
      <c r="G1259" s="4">
        <f>IF($E1259="","",$E1259*$F1259)</f>
        <v/>
      </c>
      <c r="H1259" s="4">
        <f>IF($B1259="","",$E1259*VLOOKUP($B1259,'Ürünler'!$A$2:$H$51,8,0))</f>
        <v/>
      </c>
      <c r="I1259" s="2" t="n"/>
    </row>
    <row r="1260">
      <c r="A1260" s="2" t="n"/>
      <c r="B1260" s="2" t="n"/>
      <c r="C1260" s="2" t="n"/>
      <c r="D1260" s="2" t="n"/>
      <c r="E1260" s="2" t="n"/>
      <c r="F1260" s="2" t="n"/>
      <c r="G1260" s="4">
        <f>IF($E1260="","",$E1260*$F1260)</f>
        <v/>
      </c>
      <c r="H1260" s="4">
        <f>IF($B1260="","",$E1260*VLOOKUP($B1260,'Ürünler'!$A$2:$H$51,8,0))</f>
        <v/>
      </c>
      <c r="I1260" s="2" t="n"/>
    </row>
    <row r="1261">
      <c r="A1261" s="2" t="n"/>
      <c r="B1261" s="2" t="n"/>
      <c r="C1261" s="2" t="n"/>
      <c r="D1261" s="2" t="n"/>
      <c r="E1261" s="2" t="n"/>
      <c r="F1261" s="2" t="n"/>
      <c r="G1261" s="4">
        <f>IF($E1261="","",$E1261*$F1261)</f>
        <v/>
      </c>
      <c r="H1261" s="4">
        <f>IF($B1261="","",$E1261*VLOOKUP($B1261,'Ürünler'!$A$2:$H$51,8,0))</f>
        <v/>
      </c>
      <c r="I1261" s="2" t="n"/>
    </row>
    <row r="1262">
      <c r="A1262" s="2" t="n"/>
      <c r="B1262" s="2" t="n"/>
      <c r="C1262" s="2" t="n"/>
      <c r="D1262" s="2" t="n"/>
      <c r="E1262" s="2" t="n"/>
      <c r="F1262" s="2" t="n"/>
      <c r="G1262" s="4">
        <f>IF($E1262="","",$E1262*$F1262)</f>
        <v/>
      </c>
      <c r="H1262" s="4">
        <f>IF($B1262="","",$E1262*VLOOKUP($B1262,'Ürünler'!$A$2:$H$51,8,0))</f>
        <v/>
      </c>
      <c r="I1262" s="2" t="n"/>
    </row>
    <row r="1263">
      <c r="A1263" s="2" t="n"/>
      <c r="B1263" s="2" t="n"/>
      <c r="C1263" s="2" t="n"/>
      <c r="D1263" s="2" t="n"/>
      <c r="E1263" s="2" t="n"/>
      <c r="F1263" s="2" t="n"/>
      <c r="G1263" s="4">
        <f>IF($E1263="","",$E1263*$F1263)</f>
        <v/>
      </c>
      <c r="H1263" s="4">
        <f>IF($B1263="","",$E1263*VLOOKUP($B1263,'Ürünler'!$A$2:$H$51,8,0))</f>
        <v/>
      </c>
      <c r="I1263" s="2" t="n"/>
    </row>
    <row r="1264">
      <c r="A1264" s="2" t="n"/>
      <c r="B1264" s="2" t="n"/>
      <c r="C1264" s="2" t="n"/>
      <c r="D1264" s="2" t="n"/>
      <c r="E1264" s="2" t="n"/>
      <c r="F1264" s="2" t="n"/>
      <c r="G1264" s="4">
        <f>IF($E1264="","",$E1264*$F1264)</f>
        <v/>
      </c>
      <c r="H1264" s="4">
        <f>IF($B1264="","",$E1264*VLOOKUP($B1264,'Ürünler'!$A$2:$H$51,8,0))</f>
        <v/>
      </c>
      <c r="I1264" s="2" t="n"/>
    </row>
    <row r="1265">
      <c r="A1265" s="2" t="n"/>
      <c r="B1265" s="2" t="n"/>
      <c r="C1265" s="2" t="n"/>
      <c r="D1265" s="2" t="n"/>
      <c r="E1265" s="2" t="n"/>
      <c r="F1265" s="2" t="n"/>
      <c r="G1265" s="4">
        <f>IF($E1265="","",$E1265*$F1265)</f>
        <v/>
      </c>
      <c r="H1265" s="4">
        <f>IF($B1265="","",$E1265*VLOOKUP($B1265,'Ürünler'!$A$2:$H$51,8,0))</f>
        <v/>
      </c>
      <c r="I1265" s="2" t="n"/>
    </row>
    <row r="1266">
      <c r="A1266" s="2" t="n"/>
      <c r="B1266" s="2" t="n"/>
      <c r="C1266" s="2" t="n"/>
      <c r="D1266" s="2" t="n"/>
      <c r="E1266" s="2" t="n"/>
      <c r="F1266" s="2" t="n"/>
      <c r="G1266" s="4">
        <f>IF($E1266="","",$E1266*$F1266)</f>
        <v/>
      </c>
      <c r="H1266" s="4">
        <f>IF($B1266="","",$E1266*VLOOKUP($B1266,'Ürünler'!$A$2:$H$51,8,0))</f>
        <v/>
      </c>
      <c r="I1266" s="2" t="n"/>
    </row>
    <row r="1267">
      <c r="A1267" s="2" t="n"/>
      <c r="B1267" s="2" t="n"/>
      <c r="C1267" s="2" t="n"/>
      <c r="D1267" s="2" t="n"/>
      <c r="E1267" s="2" t="n"/>
      <c r="F1267" s="2" t="n"/>
      <c r="G1267" s="4">
        <f>IF($E1267="","",$E1267*$F1267)</f>
        <v/>
      </c>
      <c r="H1267" s="4">
        <f>IF($B1267="","",$E1267*VLOOKUP($B1267,'Ürünler'!$A$2:$H$51,8,0))</f>
        <v/>
      </c>
      <c r="I1267" s="2" t="n"/>
    </row>
    <row r="1268">
      <c r="A1268" s="2" t="n"/>
      <c r="B1268" s="2" t="n"/>
      <c r="C1268" s="2" t="n"/>
      <c r="D1268" s="2" t="n"/>
      <c r="E1268" s="2" t="n"/>
      <c r="F1268" s="2" t="n"/>
      <c r="G1268" s="4">
        <f>IF($E1268="","",$E1268*$F1268)</f>
        <v/>
      </c>
      <c r="H1268" s="4">
        <f>IF($B1268="","",$E1268*VLOOKUP($B1268,'Ürünler'!$A$2:$H$51,8,0))</f>
        <v/>
      </c>
      <c r="I1268" s="2" t="n"/>
    </row>
    <row r="1269">
      <c r="A1269" s="2" t="n"/>
      <c r="B1269" s="2" t="n"/>
      <c r="C1269" s="2" t="n"/>
      <c r="D1269" s="2" t="n"/>
      <c r="E1269" s="2" t="n"/>
      <c r="F1269" s="2" t="n"/>
      <c r="G1269" s="4">
        <f>IF($E1269="","",$E1269*$F1269)</f>
        <v/>
      </c>
      <c r="H1269" s="4">
        <f>IF($B1269="","",$E1269*VLOOKUP($B1269,'Ürünler'!$A$2:$H$51,8,0))</f>
        <v/>
      </c>
      <c r="I1269" s="2" t="n"/>
    </row>
    <row r="1270">
      <c r="A1270" s="2" t="n"/>
      <c r="B1270" s="2" t="n"/>
      <c r="C1270" s="2" t="n"/>
      <c r="D1270" s="2" t="n"/>
      <c r="E1270" s="2" t="n"/>
      <c r="F1270" s="2" t="n"/>
      <c r="G1270" s="4">
        <f>IF($E1270="","",$E1270*$F1270)</f>
        <v/>
      </c>
      <c r="H1270" s="4">
        <f>IF($B1270="","",$E1270*VLOOKUP($B1270,'Ürünler'!$A$2:$H$51,8,0))</f>
        <v/>
      </c>
      <c r="I1270" s="2" t="n"/>
    </row>
    <row r="1271">
      <c r="A1271" s="2" t="n"/>
      <c r="B1271" s="2" t="n"/>
      <c r="C1271" s="2" t="n"/>
      <c r="D1271" s="2" t="n"/>
      <c r="E1271" s="2" t="n"/>
      <c r="F1271" s="2" t="n"/>
      <c r="G1271" s="4">
        <f>IF($E1271="","",$E1271*$F1271)</f>
        <v/>
      </c>
      <c r="H1271" s="4">
        <f>IF($B1271="","",$E1271*VLOOKUP($B1271,'Ürünler'!$A$2:$H$51,8,0))</f>
        <v/>
      </c>
      <c r="I1271" s="2" t="n"/>
    </row>
    <row r="1272">
      <c r="A1272" s="2" t="n"/>
      <c r="B1272" s="2" t="n"/>
      <c r="C1272" s="2" t="n"/>
      <c r="D1272" s="2" t="n"/>
      <c r="E1272" s="2" t="n"/>
      <c r="F1272" s="2" t="n"/>
      <c r="G1272" s="4">
        <f>IF($E1272="","",$E1272*$F1272)</f>
        <v/>
      </c>
      <c r="H1272" s="4">
        <f>IF($B1272="","",$E1272*VLOOKUP($B1272,'Ürünler'!$A$2:$H$51,8,0))</f>
        <v/>
      </c>
      <c r="I1272" s="2" t="n"/>
    </row>
    <row r="1273">
      <c r="A1273" s="2" t="n"/>
      <c r="B1273" s="2" t="n"/>
      <c r="C1273" s="2" t="n"/>
      <c r="D1273" s="2" t="n"/>
      <c r="E1273" s="2" t="n"/>
      <c r="F1273" s="2" t="n"/>
      <c r="G1273" s="4">
        <f>IF($E1273="","",$E1273*$F1273)</f>
        <v/>
      </c>
      <c r="H1273" s="4">
        <f>IF($B1273="","",$E1273*VLOOKUP($B1273,'Ürünler'!$A$2:$H$51,8,0))</f>
        <v/>
      </c>
      <c r="I1273" s="2" t="n"/>
    </row>
    <row r="1274">
      <c r="A1274" s="2" t="n"/>
      <c r="B1274" s="2" t="n"/>
      <c r="C1274" s="2" t="n"/>
      <c r="D1274" s="2" t="n"/>
      <c r="E1274" s="2" t="n"/>
      <c r="F1274" s="2" t="n"/>
      <c r="G1274" s="4">
        <f>IF($E1274="","",$E1274*$F1274)</f>
        <v/>
      </c>
      <c r="H1274" s="4">
        <f>IF($B1274="","",$E1274*VLOOKUP($B1274,'Ürünler'!$A$2:$H$51,8,0))</f>
        <v/>
      </c>
      <c r="I1274" s="2" t="n"/>
    </row>
    <row r="1275">
      <c r="A1275" s="2" t="n"/>
      <c r="B1275" s="2" t="n"/>
      <c r="C1275" s="2" t="n"/>
      <c r="D1275" s="2" t="n"/>
      <c r="E1275" s="2" t="n"/>
      <c r="F1275" s="2" t="n"/>
      <c r="G1275" s="4">
        <f>IF($E1275="","",$E1275*$F1275)</f>
        <v/>
      </c>
      <c r="H1275" s="4">
        <f>IF($B1275="","",$E1275*VLOOKUP($B1275,'Ürünler'!$A$2:$H$51,8,0))</f>
        <v/>
      </c>
      <c r="I1275" s="2" t="n"/>
    </row>
    <row r="1276">
      <c r="A1276" s="2" t="n"/>
      <c r="B1276" s="2" t="n"/>
      <c r="C1276" s="2" t="n"/>
      <c r="D1276" s="2" t="n"/>
      <c r="E1276" s="2" t="n"/>
      <c r="F1276" s="2" t="n"/>
      <c r="G1276" s="4">
        <f>IF($E1276="","",$E1276*$F1276)</f>
        <v/>
      </c>
      <c r="H1276" s="4">
        <f>IF($B1276="","",$E1276*VLOOKUP($B1276,'Ürünler'!$A$2:$H$51,8,0))</f>
        <v/>
      </c>
      <c r="I1276" s="2" t="n"/>
    </row>
    <row r="1277">
      <c r="A1277" s="2" t="n"/>
      <c r="B1277" s="2" t="n"/>
      <c r="C1277" s="2" t="n"/>
      <c r="D1277" s="2" t="n"/>
      <c r="E1277" s="2" t="n"/>
      <c r="F1277" s="2" t="n"/>
      <c r="G1277" s="4">
        <f>IF($E1277="","",$E1277*$F1277)</f>
        <v/>
      </c>
      <c r="H1277" s="4">
        <f>IF($B1277="","",$E1277*VLOOKUP($B1277,'Ürünler'!$A$2:$H$51,8,0))</f>
        <v/>
      </c>
      <c r="I1277" s="2" t="n"/>
    </row>
    <row r="1278">
      <c r="A1278" s="2" t="n"/>
      <c r="B1278" s="2" t="n"/>
      <c r="C1278" s="2" t="n"/>
      <c r="D1278" s="2" t="n"/>
      <c r="E1278" s="2" t="n"/>
      <c r="F1278" s="2" t="n"/>
      <c r="G1278" s="4">
        <f>IF($E1278="","",$E1278*$F1278)</f>
        <v/>
      </c>
      <c r="H1278" s="4">
        <f>IF($B1278="","",$E1278*VLOOKUP($B1278,'Ürünler'!$A$2:$H$51,8,0))</f>
        <v/>
      </c>
      <c r="I1278" s="2" t="n"/>
    </row>
    <row r="1279">
      <c r="A1279" s="2" t="n"/>
      <c r="B1279" s="2" t="n"/>
      <c r="C1279" s="2" t="n"/>
      <c r="D1279" s="2" t="n"/>
      <c r="E1279" s="2" t="n"/>
      <c r="F1279" s="2" t="n"/>
      <c r="G1279" s="4">
        <f>IF($E1279="","",$E1279*$F1279)</f>
        <v/>
      </c>
      <c r="H1279" s="4">
        <f>IF($B1279="","",$E1279*VLOOKUP($B1279,'Ürünler'!$A$2:$H$51,8,0))</f>
        <v/>
      </c>
      <c r="I1279" s="2" t="n"/>
    </row>
    <row r="1280">
      <c r="A1280" s="2" t="n"/>
      <c r="B1280" s="2" t="n"/>
      <c r="C1280" s="2" t="n"/>
      <c r="D1280" s="2" t="n"/>
      <c r="E1280" s="2" t="n"/>
      <c r="F1280" s="2" t="n"/>
      <c r="G1280" s="4">
        <f>IF($E1280="","",$E1280*$F1280)</f>
        <v/>
      </c>
      <c r="H1280" s="4">
        <f>IF($B1280="","",$E1280*VLOOKUP($B1280,'Ürünler'!$A$2:$H$51,8,0))</f>
        <v/>
      </c>
      <c r="I1280" s="2" t="n"/>
    </row>
    <row r="1281">
      <c r="A1281" s="2" t="n"/>
      <c r="B1281" s="2" t="n"/>
      <c r="C1281" s="2" t="n"/>
      <c r="D1281" s="2" t="n"/>
      <c r="E1281" s="2" t="n"/>
      <c r="F1281" s="2" t="n"/>
      <c r="G1281" s="4">
        <f>IF($E1281="","",$E1281*$F1281)</f>
        <v/>
      </c>
      <c r="H1281" s="4">
        <f>IF($B1281="","",$E1281*VLOOKUP($B1281,'Ürünler'!$A$2:$H$51,8,0))</f>
        <v/>
      </c>
      <c r="I1281" s="2" t="n"/>
    </row>
    <row r="1282">
      <c r="A1282" s="2" t="n"/>
      <c r="B1282" s="2" t="n"/>
      <c r="C1282" s="2" t="n"/>
      <c r="D1282" s="2" t="n"/>
      <c r="E1282" s="2" t="n"/>
      <c r="F1282" s="2" t="n"/>
      <c r="G1282" s="4">
        <f>IF($E1282="","",$E1282*$F1282)</f>
        <v/>
      </c>
      <c r="H1282" s="4">
        <f>IF($B1282="","",$E1282*VLOOKUP($B1282,'Ürünler'!$A$2:$H$51,8,0))</f>
        <v/>
      </c>
      <c r="I1282" s="2" t="n"/>
    </row>
    <row r="1283">
      <c r="A1283" s="2" t="n"/>
      <c r="B1283" s="2" t="n"/>
      <c r="C1283" s="2" t="n"/>
      <c r="D1283" s="2" t="n"/>
      <c r="E1283" s="2" t="n"/>
      <c r="F1283" s="2" t="n"/>
      <c r="G1283" s="4">
        <f>IF($E1283="","",$E1283*$F1283)</f>
        <v/>
      </c>
      <c r="H1283" s="4">
        <f>IF($B1283="","",$E1283*VLOOKUP($B1283,'Ürünler'!$A$2:$H$51,8,0))</f>
        <v/>
      </c>
      <c r="I1283" s="2" t="n"/>
    </row>
    <row r="1284">
      <c r="A1284" s="2" t="n"/>
      <c r="B1284" s="2" t="n"/>
      <c r="C1284" s="2" t="n"/>
      <c r="D1284" s="2" t="n"/>
      <c r="E1284" s="2" t="n"/>
      <c r="F1284" s="2" t="n"/>
      <c r="G1284" s="4">
        <f>IF($E1284="","",$E1284*$F1284)</f>
        <v/>
      </c>
      <c r="H1284" s="4">
        <f>IF($B1284="","",$E1284*VLOOKUP($B1284,'Ürünler'!$A$2:$H$51,8,0))</f>
        <v/>
      </c>
      <c r="I1284" s="2" t="n"/>
    </row>
    <row r="1285">
      <c r="A1285" s="2" t="n"/>
      <c r="B1285" s="2" t="n"/>
      <c r="C1285" s="2" t="n"/>
      <c r="D1285" s="2" t="n"/>
      <c r="E1285" s="2" t="n"/>
      <c r="F1285" s="2" t="n"/>
      <c r="G1285" s="4">
        <f>IF($E1285="","",$E1285*$F1285)</f>
        <v/>
      </c>
      <c r="H1285" s="4">
        <f>IF($B1285="","",$E1285*VLOOKUP($B1285,'Ürünler'!$A$2:$H$51,8,0))</f>
        <v/>
      </c>
      <c r="I1285" s="2" t="n"/>
    </row>
    <row r="1286">
      <c r="A1286" s="2" t="n"/>
      <c r="B1286" s="2" t="n"/>
      <c r="C1286" s="2" t="n"/>
      <c r="D1286" s="2" t="n"/>
      <c r="E1286" s="2" t="n"/>
      <c r="F1286" s="2" t="n"/>
      <c r="G1286" s="4">
        <f>IF($E1286="","",$E1286*$F1286)</f>
        <v/>
      </c>
      <c r="H1286" s="4">
        <f>IF($B1286="","",$E1286*VLOOKUP($B1286,'Ürünler'!$A$2:$H$51,8,0))</f>
        <v/>
      </c>
      <c r="I1286" s="2" t="n"/>
    </row>
    <row r="1287">
      <c r="A1287" s="2" t="n"/>
      <c r="B1287" s="2" t="n"/>
      <c r="C1287" s="2" t="n"/>
      <c r="D1287" s="2" t="n"/>
      <c r="E1287" s="2" t="n"/>
      <c r="F1287" s="2" t="n"/>
      <c r="G1287" s="4">
        <f>IF($E1287="","",$E1287*$F1287)</f>
        <v/>
      </c>
      <c r="H1287" s="4">
        <f>IF($B1287="","",$E1287*VLOOKUP($B1287,'Ürünler'!$A$2:$H$51,8,0))</f>
        <v/>
      </c>
      <c r="I1287" s="2" t="n"/>
    </row>
    <row r="1288">
      <c r="A1288" s="2" t="n"/>
      <c r="B1288" s="2" t="n"/>
      <c r="C1288" s="2" t="n"/>
      <c r="D1288" s="2" t="n"/>
      <c r="E1288" s="2" t="n"/>
      <c r="F1288" s="2" t="n"/>
      <c r="G1288" s="4">
        <f>IF($E1288="","",$E1288*$F1288)</f>
        <v/>
      </c>
      <c r="H1288" s="4">
        <f>IF($B1288="","",$E1288*VLOOKUP($B1288,'Ürünler'!$A$2:$H$51,8,0))</f>
        <v/>
      </c>
      <c r="I1288" s="2" t="n"/>
    </row>
    <row r="1289">
      <c r="A1289" s="2" t="n"/>
      <c r="B1289" s="2" t="n"/>
      <c r="C1289" s="2" t="n"/>
      <c r="D1289" s="2" t="n"/>
      <c r="E1289" s="2" t="n"/>
      <c r="F1289" s="2" t="n"/>
      <c r="G1289" s="4">
        <f>IF($E1289="","",$E1289*$F1289)</f>
        <v/>
      </c>
      <c r="H1289" s="4">
        <f>IF($B1289="","",$E1289*VLOOKUP($B1289,'Ürünler'!$A$2:$H$51,8,0))</f>
        <v/>
      </c>
      <c r="I1289" s="2" t="n"/>
    </row>
    <row r="1290">
      <c r="A1290" s="2" t="n"/>
      <c r="B1290" s="2" t="n"/>
      <c r="C1290" s="2" t="n"/>
      <c r="D1290" s="2" t="n"/>
      <c r="E1290" s="2" t="n"/>
      <c r="F1290" s="2" t="n"/>
      <c r="G1290" s="4">
        <f>IF($E1290="","",$E1290*$F1290)</f>
        <v/>
      </c>
      <c r="H1290" s="4">
        <f>IF($B1290="","",$E1290*VLOOKUP($B1290,'Ürünler'!$A$2:$H$51,8,0))</f>
        <v/>
      </c>
      <c r="I1290" s="2" t="n"/>
    </row>
    <row r="1291">
      <c r="A1291" s="2" t="n"/>
      <c r="B1291" s="2" t="n"/>
      <c r="C1291" s="2" t="n"/>
      <c r="D1291" s="2" t="n"/>
      <c r="E1291" s="2" t="n"/>
      <c r="F1291" s="2" t="n"/>
      <c r="G1291" s="4">
        <f>IF($E1291="","",$E1291*$F1291)</f>
        <v/>
      </c>
      <c r="H1291" s="4">
        <f>IF($B1291="","",$E1291*VLOOKUP($B1291,'Ürünler'!$A$2:$H$51,8,0))</f>
        <v/>
      </c>
      <c r="I1291" s="2" t="n"/>
    </row>
    <row r="1292">
      <c r="A1292" s="2" t="n"/>
      <c r="B1292" s="2" t="n"/>
      <c r="C1292" s="2" t="n"/>
      <c r="D1292" s="2" t="n"/>
      <c r="E1292" s="2" t="n"/>
      <c r="F1292" s="2" t="n"/>
      <c r="G1292" s="4">
        <f>IF($E1292="","",$E1292*$F1292)</f>
        <v/>
      </c>
      <c r="H1292" s="4">
        <f>IF($B1292="","",$E1292*VLOOKUP($B1292,'Ürünler'!$A$2:$H$51,8,0))</f>
        <v/>
      </c>
      <c r="I1292" s="2" t="n"/>
    </row>
    <row r="1293">
      <c r="A1293" s="2" t="n"/>
      <c r="B1293" s="2" t="n"/>
      <c r="C1293" s="2" t="n"/>
      <c r="D1293" s="2" t="n"/>
      <c r="E1293" s="2" t="n"/>
      <c r="F1293" s="2" t="n"/>
      <c r="G1293" s="4">
        <f>IF($E1293="","",$E1293*$F1293)</f>
        <v/>
      </c>
      <c r="H1293" s="4">
        <f>IF($B1293="","",$E1293*VLOOKUP($B1293,'Ürünler'!$A$2:$H$51,8,0))</f>
        <v/>
      </c>
      <c r="I1293" s="2" t="n"/>
    </row>
    <row r="1294">
      <c r="A1294" s="2" t="n"/>
      <c r="B1294" s="2" t="n"/>
      <c r="C1294" s="2" t="n"/>
      <c r="D1294" s="2" t="n"/>
      <c r="E1294" s="2" t="n"/>
      <c r="F1294" s="2" t="n"/>
      <c r="G1294" s="4">
        <f>IF($E1294="","",$E1294*$F1294)</f>
        <v/>
      </c>
      <c r="H1294" s="4">
        <f>IF($B1294="","",$E1294*VLOOKUP($B1294,'Ürünler'!$A$2:$H$51,8,0))</f>
        <v/>
      </c>
      <c r="I1294" s="2" t="n"/>
    </row>
    <row r="1295">
      <c r="A1295" s="2" t="n"/>
      <c r="B1295" s="2" t="n"/>
      <c r="C1295" s="2" t="n"/>
      <c r="D1295" s="2" t="n"/>
      <c r="E1295" s="2" t="n"/>
      <c r="F1295" s="2" t="n"/>
      <c r="G1295" s="4">
        <f>IF($E1295="","",$E1295*$F1295)</f>
        <v/>
      </c>
      <c r="H1295" s="4">
        <f>IF($B1295="","",$E1295*VLOOKUP($B1295,'Ürünler'!$A$2:$H$51,8,0))</f>
        <v/>
      </c>
      <c r="I1295" s="2" t="n"/>
    </row>
    <row r="1296">
      <c r="A1296" s="2" t="n"/>
      <c r="B1296" s="2" t="n"/>
      <c r="C1296" s="2" t="n"/>
      <c r="D1296" s="2" t="n"/>
      <c r="E1296" s="2" t="n"/>
      <c r="F1296" s="2" t="n"/>
      <c r="G1296" s="4">
        <f>IF($E1296="","",$E1296*$F1296)</f>
        <v/>
      </c>
      <c r="H1296" s="4">
        <f>IF($B1296="","",$E1296*VLOOKUP($B1296,'Ürünler'!$A$2:$H$51,8,0))</f>
        <v/>
      </c>
      <c r="I1296" s="2" t="n"/>
    </row>
    <row r="1297">
      <c r="A1297" s="2" t="n"/>
      <c r="B1297" s="2" t="n"/>
      <c r="C1297" s="2" t="n"/>
      <c r="D1297" s="2" t="n"/>
      <c r="E1297" s="2" t="n"/>
      <c r="F1297" s="2" t="n"/>
      <c r="G1297" s="4">
        <f>IF($E1297="","",$E1297*$F1297)</f>
        <v/>
      </c>
      <c r="H1297" s="4">
        <f>IF($B1297="","",$E1297*VLOOKUP($B1297,'Ürünler'!$A$2:$H$51,8,0))</f>
        <v/>
      </c>
      <c r="I1297" s="2" t="n"/>
    </row>
    <row r="1298">
      <c r="A1298" s="2" t="n"/>
      <c r="B1298" s="2" t="n"/>
      <c r="C1298" s="2" t="n"/>
      <c r="D1298" s="2" t="n"/>
      <c r="E1298" s="2" t="n"/>
      <c r="F1298" s="2" t="n"/>
      <c r="G1298" s="4">
        <f>IF($E1298="","",$E1298*$F1298)</f>
        <v/>
      </c>
      <c r="H1298" s="4">
        <f>IF($B1298="","",$E1298*VLOOKUP($B1298,'Ürünler'!$A$2:$H$51,8,0))</f>
        <v/>
      </c>
      <c r="I1298" s="2" t="n"/>
    </row>
    <row r="1299">
      <c r="A1299" s="2" t="n"/>
      <c r="B1299" s="2" t="n"/>
      <c r="C1299" s="2" t="n"/>
      <c r="D1299" s="2" t="n"/>
      <c r="E1299" s="2" t="n"/>
      <c r="F1299" s="2" t="n"/>
      <c r="G1299" s="4">
        <f>IF($E1299="","",$E1299*$F1299)</f>
        <v/>
      </c>
      <c r="H1299" s="4">
        <f>IF($B1299="","",$E1299*VLOOKUP($B1299,'Ürünler'!$A$2:$H$51,8,0))</f>
        <v/>
      </c>
      <c r="I1299" s="2" t="n"/>
    </row>
    <row r="1300">
      <c r="A1300" s="2" t="n"/>
      <c r="B1300" s="2" t="n"/>
      <c r="C1300" s="2" t="n"/>
      <c r="D1300" s="2" t="n"/>
      <c r="E1300" s="2" t="n"/>
      <c r="F1300" s="2" t="n"/>
      <c r="G1300" s="4">
        <f>IF($E1300="","",$E1300*$F1300)</f>
        <v/>
      </c>
      <c r="H1300" s="4">
        <f>IF($B1300="","",$E1300*VLOOKUP($B1300,'Ürünler'!$A$2:$H$51,8,0))</f>
        <v/>
      </c>
      <c r="I1300" s="2" t="n"/>
    </row>
    <row r="1301">
      <c r="A1301" s="2" t="n"/>
      <c r="B1301" s="2" t="n"/>
      <c r="C1301" s="2" t="n"/>
      <c r="D1301" s="2" t="n"/>
      <c r="E1301" s="2" t="n"/>
      <c r="F1301" s="2" t="n"/>
      <c r="G1301" s="4">
        <f>IF($E1301="","",$E1301*$F1301)</f>
        <v/>
      </c>
      <c r="H1301" s="4">
        <f>IF($B1301="","",$E1301*VLOOKUP($B1301,'Ürünler'!$A$2:$H$51,8,0))</f>
        <v/>
      </c>
      <c r="I1301" s="2" t="n"/>
    </row>
    <row r="1302">
      <c r="A1302" s="2" t="n"/>
      <c r="B1302" s="2" t="n"/>
      <c r="C1302" s="2" t="n"/>
      <c r="D1302" s="2" t="n"/>
      <c r="E1302" s="2" t="n"/>
      <c r="F1302" s="2" t="n"/>
      <c r="G1302" s="4">
        <f>IF($E1302="","",$E1302*$F1302)</f>
        <v/>
      </c>
      <c r="H1302" s="4">
        <f>IF($B1302="","",$E1302*VLOOKUP($B1302,'Ürünler'!$A$2:$H$51,8,0))</f>
        <v/>
      </c>
      <c r="I1302" s="2" t="n"/>
    </row>
    <row r="1303">
      <c r="A1303" s="2" t="n"/>
      <c r="B1303" s="2" t="n"/>
      <c r="C1303" s="2" t="n"/>
      <c r="D1303" s="2" t="n"/>
      <c r="E1303" s="2" t="n"/>
      <c r="F1303" s="2" t="n"/>
      <c r="G1303" s="4">
        <f>IF($E1303="","",$E1303*$F1303)</f>
        <v/>
      </c>
      <c r="H1303" s="4">
        <f>IF($B1303="","",$E1303*VLOOKUP($B1303,'Ürünler'!$A$2:$H$51,8,0))</f>
        <v/>
      </c>
      <c r="I1303" s="2" t="n"/>
    </row>
    <row r="1304">
      <c r="A1304" s="2" t="n"/>
      <c r="B1304" s="2" t="n"/>
      <c r="C1304" s="2" t="n"/>
      <c r="D1304" s="2" t="n"/>
      <c r="E1304" s="2" t="n"/>
      <c r="F1304" s="2" t="n"/>
      <c r="G1304" s="4">
        <f>IF($E1304="","",$E1304*$F1304)</f>
        <v/>
      </c>
      <c r="H1304" s="4">
        <f>IF($B1304="","",$E1304*VLOOKUP($B1304,'Ürünler'!$A$2:$H$51,8,0))</f>
        <v/>
      </c>
      <c r="I1304" s="2" t="n"/>
    </row>
    <row r="1305">
      <c r="A1305" s="2" t="n"/>
      <c r="B1305" s="2" t="n"/>
      <c r="C1305" s="2" t="n"/>
      <c r="D1305" s="2" t="n"/>
      <c r="E1305" s="2" t="n"/>
      <c r="F1305" s="2" t="n"/>
      <c r="G1305" s="4">
        <f>IF($E1305="","",$E1305*$F1305)</f>
        <v/>
      </c>
      <c r="H1305" s="4">
        <f>IF($B1305="","",$E1305*VLOOKUP($B1305,'Ürünler'!$A$2:$H$51,8,0))</f>
        <v/>
      </c>
      <c r="I1305" s="2" t="n"/>
    </row>
    <row r="1306">
      <c r="A1306" s="2" t="n"/>
      <c r="B1306" s="2" t="n"/>
      <c r="C1306" s="2" t="n"/>
      <c r="D1306" s="2" t="n"/>
      <c r="E1306" s="2" t="n"/>
      <c r="F1306" s="2" t="n"/>
      <c r="G1306" s="4">
        <f>IF($E1306="","",$E1306*$F1306)</f>
        <v/>
      </c>
      <c r="H1306" s="4">
        <f>IF($B1306="","",$E1306*VLOOKUP($B1306,'Ürünler'!$A$2:$H$51,8,0))</f>
        <v/>
      </c>
      <c r="I1306" s="2" t="n"/>
    </row>
    <row r="1307">
      <c r="A1307" s="2" t="n"/>
      <c r="B1307" s="2" t="n"/>
      <c r="C1307" s="2" t="n"/>
      <c r="D1307" s="2" t="n"/>
      <c r="E1307" s="2" t="n"/>
      <c r="F1307" s="2" t="n"/>
      <c r="G1307" s="4">
        <f>IF($E1307="","",$E1307*$F1307)</f>
        <v/>
      </c>
      <c r="H1307" s="4">
        <f>IF($B1307="","",$E1307*VLOOKUP($B1307,'Ürünler'!$A$2:$H$51,8,0))</f>
        <v/>
      </c>
      <c r="I1307" s="2" t="n"/>
    </row>
    <row r="1308">
      <c r="A1308" s="2" t="n"/>
      <c r="B1308" s="2" t="n"/>
      <c r="C1308" s="2" t="n"/>
      <c r="D1308" s="2" t="n"/>
      <c r="E1308" s="2" t="n"/>
      <c r="F1308" s="2" t="n"/>
      <c r="G1308" s="4">
        <f>IF($E1308="","",$E1308*$F1308)</f>
        <v/>
      </c>
      <c r="H1308" s="4">
        <f>IF($B1308="","",$E1308*VLOOKUP($B1308,'Ürünler'!$A$2:$H$51,8,0))</f>
        <v/>
      </c>
      <c r="I1308" s="2" t="n"/>
    </row>
    <row r="1309">
      <c r="A1309" s="2" t="n"/>
      <c r="B1309" s="2" t="n"/>
      <c r="C1309" s="2" t="n"/>
      <c r="D1309" s="2" t="n"/>
      <c r="E1309" s="2" t="n"/>
      <c r="F1309" s="2" t="n"/>
      <c r="G1309" s="4">
        <f>IF($E1309="","",$E1309*$F1309)</f>
        <v/>
      </c>
      <c r="H1309" s="4">
        <f>IF($B1309="","",$E1309*VLOOKUP($B1309,'Ürünler'!$A$2:$H$51,8,0))</f>
        <v/>
      </c>
      <c r="I1309" s="2" t="n"/>
    </row>
    <row r="1310">
      <c r="A1310" s="2" t="n"/>
      <c r="B1310" s="2" t="n"/>
      <c r="C1310" s="2" t="n"/>
      <c r="D1310" s="2" t="n"/>
      <c r="E1310" s="2" t="n"/>
      <c r="F1310" s="2" t="n"/>
      <c r="G1310" s="4">
        <f>IF($E1310="","",$E1310*$F1310)</f>
        <v/>
      </c>
      <c r="H1310" s="4">
        <f>IF($B1310="","",$E1310*VLOOKUP($B1310,'Ürünler'!$A$2:$H$51,8,0))</f>
        <v/>
      </c>
      <c r="I1310" s="2" t="n"/>
    </row>
    <row r="1311">
      <c r="A1311" s="2" t="n"/>
      <c r="B1311" s="2" t="n"/>
      <c r="C1311" s="2" t="n"/>
      <c r="D1311" s="2" t="n"/>
      <c r="E1311" s="2" t="n"/>
      <c r="F1311" s="2" t="n"/>
      <c r="G1311" s="4">
        <f>IF($E1311="","",$E1311*$F1311)</f>
        <v/>
      </c>
      <c r="H1311" s="4">
        <f>IF($B1311="","",$E1311*VLOOKUP($B1311,'Ürünler'!$A$2:$H$51,8,0))</f>
        <v/>
      </c>
      <c r="I1311" s="2" t="n"/>
    </row>
    <row r="1312">
      <c r="A1312" s="2" t="n"/>
      <c r="B1312" s="2" t="n"/>
      <c r="C1312" s="2" t="n"/>
      <c r="D1312" s="2" t="n"/>
      <c r="E1312" s="2" t="n"/>
      <c r="F1312" s="2" t="n"/>
      <c r="G1312" s="4">
        <f>IF($E1312="","",$E1312*$F1312)</f>
        <v/>
      </c>
      <c r="H1312" s="4">
        <f>IF($B1312="","",$E1312*VLOOKUP($B1312,'Ürünler'!$A$2:$H$51,8,0))</f>
        <v/>
      </c>
      <c r="I1312" s="2" t="n"/>
    </row>
    <row r="1313">
      <c r="A1313" s="2" t="n"/>
      <c r="B1313" s="2" t="n"/>
      <c r="C1313" s="2" t="n"/>
      <c r="D1313" s="2" t="n"/>
      <c r="E1313" s="2" t="n"/>
      <c r="F1313" s="2" t="n"/>
      <c r="G1313" s="4">
        <f>IF($E1313="","",$E1313*$F1313)</f>
        <v/>
      </c>
      <c r="H1313" s="4">
        <f>IF($B1313="","",$E1313*VLOOKUP($B1313,'Ürünler'!$A$2:$H$51,8,0))</f>
        <v/>
      </c>
      <c r="I1313" s="2" t="n"/>
    </row>
    <row r="1314">
      <c r="A1314" s="2" t="n"/>
      <c r="B1314" s="2" t="n"/>
      <c r="C1314" s="2" t="n"/>
      <c r="D1314" s="2" t="n"/>
      <c r="E1314" s="2" t="n"/>
      <c r="F1314" s="2" t="n"/>
      <c r="G1314" s="4">
        <f>IF($E1314="","",$E1314*$F1314)</f>
        <v/>
      </c>
      <c r="H1314" s="4">
        <f>IF($B1314="","",$E1314*VLOOKUP($B1314,'Ürünler'!$A$2:$H$51,8,0))</f>
        <v/>
      </c>
      <c r="I1314" s="2" t="n"/>
    </row>
    <row r="1315">
      <c r="A1315" s="2" t="n"/>
      <c r="B1315" s="2" t="n"/>
      <c r="C1315" s="2" t="n"/>
      <c r="D1315" s="2" t="n"/>
      <c r="E1315" s="2" t="n"/>
      <c r="F1315" s="2" t="n"/>
      <c r="G1315" s="4">
        <f>IF($E1315="","",$E1315*$F1315)</f>
        <v/>
      </c>
      <c r="H1315" s="4">
        <f>IF($B1315="","",$E1315*VLOOKUP($B1315,'Ürünler'!$A$2:$H$51,8,0))</f>
        <v/>
      </c>
      <c r="I1315" s="2" t="n"/>
    </row>
    <row r="1316">
      <c r="A1316" s="2" t="n"/>
      <c r="B1316" s="2" t="n"/>
      <c r="C1316" s="2" t="n"/>
      <c r="D1316" s="2" t="n"/>
      <c r="E1316" s="2" t="n"/>
      <c r="F1316" s="2" t="n"/>
      <c r="G1316" s="4">
        <f>IF($E1316="","",$E1316*$F1316)</f>
        <v/>
      </c>
      <c r="H1316" s="4">
        <f>IF($B1316="","",$E1316*VLOOKUP($B1316,'Ürünler'!$A$2:$H$51,8,0))</f>
        <v/>
      </c>
      <c r="I1316" s="2" t="n"/>
    </row>
    <row r="1317">
      <c r="A1317" s="2" t="n"/>
      <c r="B1317" s="2" t="n"/>
      <c r="C1317" s="2" t="n"/>
      <c r="D1317" s="2" t="n"/>
      <c r="E1317" s="2" t="n"/>
      <c r="F1317" s="2" t="n"/>
      <c r="G1317" s="4">
        <f>IF($E1317="","",$E1317*$F1317)</f>
        <v/>
      </c>
      <c r="H1317" s="4">
        <f>IF($B1317="","",$E1317*VLOOKUP($B1317,'Ürünler'!$A$2:$H$51,8,0))</f>
        <v/>
      </c>
      <c r="I1317" s="2" t="n"/>
    </row>
    <row r="1318">
      <c r="A1318" s="2" t="n"/>
      <c r="B1318" s="2" t="n"/>
      <c r="C1318" s="2" t="n"/>
      <c r="D1318" s="2" t="n"/>
      <c r="E1318" s="2" t="n"/>
      <c r="F1318" s="2" t="n"/>
      <c r="G1318" s="4">
        <f>IF($E1318="","",$E1318*$F1318)</f>
        <v/>
      </c>
      <c r="H1318" s="4">
        <f>IF($B1318="","",$E1318*VLOOKUP($B1318,'Ürünler'!$A$2:$H$51,8,0))</f>
        <v/>
      </c>
      <c r="I1318" s="2" t="n"/>
    </row>
    <row r="1319">
      <c r="A1319" s="2" t="n"/>
      <c r="B1319" s="2" t="n"/>
      <c r="C1319" s="2" t="n"/>
      <c r="D1319" s="2" t="n"/>
      <c r="E1319" s="2" t="n"/>
      <c r="F1319" s="2" t="n"/>
      <c r="G1319" s="4">
        <f>IF($E1319="","",$E1319*$F1319)</f>
        <v/>
      </c>
      <c r="H1319" s="4">
        <f>IF($B1319="","",$E1319*VLOOKUP($B1319,'Ürünler'!$A$2:$H$51,8,0))</f>
        <v/>
      </c>
      <c r="I1319" s="2" t="n"/>
    </row>
    <row r="1320">
      <c r="A1320" s="2" t="n"/>
      <c r="B1320" s="2" t="n"/>
      <c r="C1320" s="2" t="n"/>
      <c r="D1320" s="2" t="n"/>
      <c r="E1320" s="2" t="n"/>
      <c r="F1320" s="2" t="n"/>
      <c r="G1320" s="4">
        <f>IF($E1320="","",$E1320*$F1320)</f>
        <v/>
      </c>
      <c r="H1320" s="4">
        <f>IF($B1320="","",$E1320*VLOOKUP($B1320,'Ürünler'!$A$2:$H$51,8,0))</f>
        <v/>
      </c>
      <c r="I1320" s="2" t="n"/>
    </row>
    <row r="1321">
      <c r="A1321" s="2" t="n"/>
      <c r="B1321" s="2" t="n"/>
      <c r="C1321" s="2" t="n"/>
      <c r="D1321" s="2" t="n"/>
      <c r="E1321" s="2" t="n"/>
      <c r="F1321" s="2" t="n"/>
      <c r="G1321" s="4">
        <f>IF($E1321="","",$E1321*$F1321)</f>
        <v/>
      </c>
      <c r="H1321" s="4">
        <f>IF($B1321="","",$E1321*VLOOKUP($B1321,'Ürünler'!$A$2:$H$51,8,0))</f>
        <v/>
      </c>
      <c r="I1321" s="2" t="n"/>
    </row>
    <row r="1322">
      <c r="A1322" s="2" t="n"/>
      <c r="B1322" s="2" t="n"/>
      <c r="C1322" s="2" t="n"/>
      <c r="D1322" s="2" t="n"/>
      <c r="E1322" s="2" t="n"/>
      <c r="F1322" s="2" t="n"/>
      <c r="G1322" s="4">
        <f>IF($E1322="","",$E1322*$F1322)</f>
        <v/>
      </c>
      <c r="H1322" s="4">
        <f>IF($B1322="","",$E1322*VLOOKUP($B1322,'Ürünler'!$A$2:$H$51,8,0))</f>
        <v/>
      </c>
      <c r="I1322" s="2" t="n"/>
    </row>
    <row r="1323">
      <c r="A1323" s="2" t="n"/>
      <c r="B1323" s="2" t="n"/>
      <c r="C1323" s="2" t="n"/>
      <c r="D1323" s="2" t="n"/>
      <c r="E1323" s="2" t="n"/>
      <c r="F1323" s="2" t="n"/>
      <c r="G1323" s="4">
        <f>IF($E1323="","",$E1323*$F1323)</f>
        <v/>
      </c>
      <c r="H1323" s="4">
        <f>IF($B1323="","",$E1323*VLOOKUP($B1323,'Ürünler'!$A$2:$H$51,8,0))</f>
        <v/>
      </c>
      <c r="I1323" s="2" t="n"/>
    </row>
    <row r="1324">
      <c r="A1324" s="2" t="n"/>
      <c r="B1324" s="2" t="n"/>
      <c r="C1324" s="2" t="n"/>
      <c r="D1324" s="2" t="n"/>
      <c r="E1324" s="2" t="n"/>
      <c r="F1324" s="2" t="n"/>
      <c r="G1324" s="4">
        <f>IF($E1324="","",$E1324*$F1324)</f>
        <v/>
      </c>
      <c r="H1324" s="4">
        <f>IF($B1324="","",$E1324*VLOOKUP($B1324,'Ürünler'!$A$2:$H$51,8,0))</f>
        <v/>
      </c>
      <c r="I1324" s="2" t="n"/>
    </row>
    <row r="1325">
      <c r="A1325" s="2" t="n"/>
      <c r="B1325" s="2" t="n"/>
      <c r="C1325" s="2" t="n"/>
      <c r="D1325" s="2" t="n"/>
      <c r="E1325" s="2" t="n"/>
      <c r="F1325" s="2" t="n"/>
      <c r="G1325" s="4">
        <f>IF($E1325="","",$E1325*$F1325)</f>
        <v/>
      </c>
      <c r="H1325" s="4">
        <f>IF($B1325="","",$E1325*VLOOKUP($B1325,'Ürünler'!$A$2:$H$51,8,0))</f>
        <v/>
      </c>
      <c r="I1325" s="2" t="n"/>
    </row>
    <row r="1326">
      <c r="A1326" s="2" t="n"/>
      <c r="B1326" s="2" t="n"/>
      <c r="C1326" s="2" t="n"/>
      <c r="D1326" s="2" t="n"/>
      <c r="E1326" s="2" t="n"/>
      <c r="F1326" s="2" t="n"/>
      <c r="G1326" s="4">
        <f>IF($E1326="","",$E1326*$F1326)</f>
        <v/>
      </c>
      <c r="H1326" s="4">
        <f>IF($B1326="","",$E1326*VLOOKUP($B1326,'Ürünler'!$A$2:$H$51,8,0))</f>
        <v/>
      </c>
      <c r="I1326" s="2" t="n"/>
    </row>
    <row r="1327">
      <c r="A1327" s="2" t="n"/>
      <c r="B1327" s="2" t="n"/>
      <c r="C1327" s="2" t="n"/>
      <c r="D1327" s="2" t="n"/>
      <c r="E1327" s="2" t="n"/>
      <c r="F1327" s="2" t="n"/>
      <c r="G1327" s="4">
        <f>IF($E1327="","",$E1327*$F1327)</f>
        <v/>
      </c>
      <c r="H1327" s="4">
        <f>IF($B1327="","",$E1327*VLOOKUP($B1327,'Ürünler'!$A$2:$H$51,8,0))</f>
        <v/>
      </c>
      <c r="I1327" s="2" t="n"/>
    </row>
    <row r="1328">
      <c r="A1328" s="2" t="n"/>
      <c r="B1328" s="2" t="n"/>
      <c r="C1328" s="2" t="n"/>
      <c r="D1328" s="2" t="n"/>
      <c r="E1328" s="2" t="n"/>
      <c r="F1328" s="2" t="n"/>
      <c r="G1328" s="4">
        <f>IF($E1328="","",$E1328*$F1328)</f>
        <v/>
      </c>
      <c r="H1328" s="4">
        <f>IF($B1328="","",$E1328*VLOOKUP($B1328,'Ürünler'!$A$2:$H$51,8,0))</f>
        <v/>
      </c>
      <c r="I1328" s="2" t="n"/>
    </row>
    <row r="1329">
      <c r="A1329" s="2" t="n"/>
      <c r="B1329" s="2" t="n"/>
      <c r="C1329" s="2" t="n"/>
      <c r="D1329" s="2" t="n"/>
      <c r="E1329" s="2" t="n"/>
      <c r="F1329" s="2" t="n"/>
      <c r="G1329" s="4">
        <f>IF($E1329="","",$E1329*$F1329)</f>
        <v/>
      </c>
      <c r="H1329" s="4">
        <f>IF($B1329="","",$E1329*VLOOKUP($B1329,'Ürünler'!$A$2:$H$51,8,0))</f>
        <v/>
      </c>
      <c r="I1329" s="2" t="n"/>
    </row>
    <row r="1330">
      <c r="A1330" s="2" t="n"/>
      <c r="B1330" s="2" t="n"/>
      <c r="C1330" s="2" t="n"/>
      <c r="D1330" s="2" t="n"/>
      <c r="E1330" s="2" t="n"/>
      <c r="F1330" s="2" t="n"/>
      <c r="G1330" s="4">
        <f>IF($E1330="","",$E1330*$F1330)</f>
        <v/>
      </c>
      <c r="H1330" s="4">
        <f>IF($B1330="","",$E1330*VLOOKUP($B1330,'Ürünler'!$A$2:$H$51,8,0))</f>
        <v/>
      </c>
      <c r="I1330" s="2" t="n"/>
    </row>
    <row r="1331">
      <c r="A1331" s="2" t="n"/>
      <c r="B1331" s="2" t="n"/>
      <c r="C1331" s="2" t="n"/>
      <c r="D1331" s="2" t="n"/>
      <c r="E1331" s="2" t="n"/>
      <c r="F1331" s="2" t="n"/>
      <c r="G1331" s="4">
        <f>IF($E1331="","",$E1331*$F1331)</f>
        <v/>
      </c>
      <c r="H1331" s="4">
        <f>IF($B1331="","",$E1331*VLOOKUP($B1331,'Ürünler'!$A$2:$H$51,8,0))</f>
        <v/>
      </c>
      <c r="I1331" s="2" t="n"/>
    </row>
    <row r="1332">
      <c r="A1332" s="2" t="n"/>
      <c r="B1332" s="2" t="n"/>
      <c r="C1332" s="2" t="n"/>
      <c r="D1332" s="2" t="n"/>
      <c r="E1332" s="2" t="n"/>
      <c r="F1332" s="2" t="n"/>
      <c r="G1332" s="4">
        <f>IF($E1332="","",$E1332*$F1332)</f>
        <v/>
      </c>
      <c r="H1332" s="4">
        <f>IF($B1332="","",$E1332*VLOOKUP($B1332,'Ürünler'!$A$2:$H$51,8,0))</f>
        <v/>
      </c>
      <c r="I1332" s="2" t="n"/>
    </row>
    <row r="1333">
      <c r="A1333" s="2" t="n"/>
      <c r="B1333" s="2" t="n"/>
      <c r="C1333" s="2" t="n"/>
      <c r="D1333" s="2" t="n"/>
      <c r="E1333" s="2" t="n"/>
      <c r="F1333" s="2" t="n"/>
      <c r="G1333" s="4">
        <f>IF($E1333="","",$E1333*$F1333)</f>
        <v/>
      </c>
      <c r="H1333" s="4">
        <f>IF($B1333="","",$E1333*VLOOKUP($B1333,'Ürünler'!$A$2:$H$51,8,0))</f>
        <v/>
      </c>
      <c r="I1333" s="2" t="n"/>
    </row>
    <row r="1334">
      <c r="A1334" s="2" t="n"/>
      <c r="B1334" s="2" t="n"/>
      <c r="C1334" s="2" t="n"/>
      <c r="D1334" s="2" t="n"/>
      <c r="E1334" s="2" t="n"/>
      <c r="F1334" s="2" t="n"/>
      <c r="G1334" s="4">
        <f>IF($E1334="","",$E1334*$F1334)</f>
        <v/>
      </c>
      <c r="H1334" s="4">
        <f>IF($B1334="","",$E1334*VLOOKUP($B1334,'Ürünler'!$A$2:$H$51,8,0))</f>
        <v/>
      </c>
      <c r="I1334" s="2" t="n"/>
    </row>
    <row r="1335">
      <c r="A1335" s="2" t="n"/>
      <c r="B1335" s="2" t="n"/>
      <c r="C1335" s="2" t="n"/>
      <c r="D1335" s="2" t="n"/>
      <c r="E1335" s="2" t="n"/>
      <c r="F1335" s="2" t="n"/>
      <c r="G1335" s="4">
        <f>IF($E1335="","",$E1335*$F1335)</f>
        <v/>
      </c>
      <c r="H1335" s="4">
        <f>IF($B1335="","",$E1335*VLOOKUP($B1335,'Ürünler'!$A$2:$H$51,8,0))</f>
        <v/>
      </c>
      <c r="I1335" s="2" t="n"/>
    </row>
    <row r="1336">
      <c r="A1336" s="2" t="n"/>
      <c r="B1336" s="2" t="n"/>
      <c r="C1336" s="2" t="n"/>
      <c r="D1336" s="2" t="n"/>
      <c r="E1336" s="2" t="n"/>
      <c r="F1336" s="2" t="n"/>
      <c r="G1336" s="4">
        <f>IF($E1336="","",$E1336*$F1336)</f>
        <v/>
      </c>
      <c r="H1336" s="4">
        <f>IF($B1336="","",$E1336*VLOOKUP($B1336,'Ürünler'!$A$2:$H$51,8,0))</f>
        <v/>
      </c>
      <c r="I1336" s="2" t="n"/>
    </row>
    <row r="1337">
      <c r="A1337" s="2" t="n"/>
      <c r="B1337" s="2" t="n"/>
      <c r="C1337" s="2" t="n"/>
      <c r="D1337" s="2" t="n"/>
      <c r="E1337" s="2" t="n"/>
      <c r="F1337" s="2" t="n"/>
      <c r="G1337" s="4">
        <f>IF($E1337="","",$E1337*$F1337)</f>
        <v/>
      </c>
      <c r="H1337" s="4">
        <f>IF($B1337="","",$E1337*VLOOKUP($B1337,'Ürünler'!$A$2:$H$51,8,0))</f>
        <v/>
      </c>
      <c r="I1337" s="2" t="n"/>
    </row>
    <row r="1338">
      <c r="A1338" s="2" t="n"/>
      <c r="B1338" s="2" t="n"/>
      <c r="C1338" s="2" t="n"/>
      <c r="D1338" s="2" t="n"/>
      <c r="E1338" s="2" t="n"/>
      <c r="F1338" s="2" t="n"/>
      <c r="G1338" s="4">
        <f>IF($E1338="","",$E1338*$F1338)</f>
        <v/>
      </c>
      <c r="H1338" s="4">
        <f>IF($B1338="","",$E1338*VLOOKUP($B1338,'Ürünler'!$A$2:$H$51,8,0))</f>
        <v/>
      </c>
      <c r="I1338" s="2" t="n"/>
    </row>
    <row r="1339">
      <c r="A1339" s="2" t="n"/>
      <c r="B1339" s="2" t="n"/>
      <c r="C1339" s="2" t="n"/>
      <c r="D1339" s="2" t="n"/>
      <c r="E1339" s="2" t="n"/>
      <c r="F1339" s="2" t="n"/>
      <c r="G1339" s="4">
        <f>IF($E1339="","",$E1339*$F1339)</f>
        <v/>
      </c>
      <c r="H1339" s="4">
        <f>IF($B1339="","",$E1339*VLOOKUP($B1339,'Ürünler'!$A$2:$H$51,8,0))</f>
        <v/>
      </c>
      <c r="I1339" s="2" t="n"/>
    </row>
    <row r="1340">
      <c r="A1340" s="2" t="n"/>
      <c r="B1340" s="2" t="n"/>
      <c r="C1340" s="2" t="n"/>
      <c r="D1340" s="2" t="n"/>
      <c r="E1340" s="2" t="n"/>
      <c r="F1340" s="2" t="n"/>
      <c r="G1340" s="4">
        <f>IF($E1340="","",$E1340*$F1340)</f>
        <v/>
      </c>
      <c r="H1340" s="4">
        <f>IF($B1340="","",$E1340*VLOOKUP($B1340,'Ürünler'!$A$2:$H$51,8,0))</f>
        <v/>
      </c>
      <c r="I1340" s="2" t="n"/>
    </row>
    <row r="1341">
      <c r="A1341" s="2" t="n"/>
      <c r="B1341" s="2" t="n"/>
      <c r="C1341" s="2" t="n"/>
      <c r="D1341" s="2" t="n"/>
      <c r="E1341" s="2" t="n"/>
      <c r="F1341" s="2" t="n"/>
      <c r="G1341" s="4">
        <f>IF($E1341="","",$E1341*$F1341)</f>
        <v/>
      </c>
      <c r="H1341" s="4">
        <f>IF($B1341="","",$E1341*VLOOKUP($B1341,'Ürünler'!$A$2:$H$51,8,0))</f>
        <v/>
      </c>
      <c r="I1341" s="2" t="n"/>
    </row>
    <row r="1342">
      <c r="A1342" s="2" t="n"/>
      <c r="B1342" s="2" t="n"/>
      <c r="C1342" s="2" t="n"/>
      <c r="D1342" s="2" t="n"/>
      <c r="E1342" s="2" t="n"/>
      <c r="F1342" s="2" t="n"/>
      <c r="G1342" s="4">
        <f>IF($E1342="","",$E1342*$F1342)</f>
        <v/>
      </c>
      <c r="H1342" s="4">
        <f>IF($B1342="","",$E1342*VLOOKUP($B1342,'Ürünler'!$A$2:$H$51,8,0))</f>
        <v/>
      </c>
      <c r="I1342" s="2" t="n"/>
    </row>
    <row r="1343">
      <c r="A1343" s="2" t="n"/>
      <c r="B1343" s="2" t="n"/>
      <c r="C1343" s="2" t="n"/>
      <c r="D1343" s="2" t="n"/>
      <c r="E1343" s="2" t="n"/>
      <c r="F1343" s="2" t="n"/>
      <c r="G1343" s="4">
        <f>IF($E1343="","",$E1343*$F1343)</f>
        <v/>
      </c>
      <c r="H1343" s="4">
        <f>IF($B1343="","",$E1343*VLOOKUP($B1343,'Ürünler'!$A$2:$H$51,8,0))</f>
        <v/>
      </c>
      <c r="I1343" s="2" t="n"/>
    </row>
    <row r="1344">
      <c r="A1344" s="2" t="n"/>
      <c r="B1344" s="2" t="n"/>
      <c r="C1344" s="2" t="n"/>
      <c r="D1344" s="2" t="n"/>
      <c r="E1344" s="2" t="n"/>
      <c r="F1344" s="2" t="n"/>
      <c r="G1344" s="4">
        <f>IF($E1344="","",$E1344*$F1344)</f>
        <v/>
      </c>
      <c r="H1344" s="4">
        <f>IF($B1344="","",$E1344*VLOOKUP($B1344,'Ürünler'!$A$2:$H$51,8,0))</f>
        <v/>
      </c>
      <c r="I1344" s="2" t="n"/>
    </row>
    <row r="1345">
      <c r="A1345" s="2" t="n"/>
      <c r="B1345" s="2" t="n"/>
      <c r="C1345" s="2" t="n"/>
      <c r="D1345" s="2" t="n"/>
      <c r="E1345" s="2" t="n"/>
      <c r="F1345" s="2" t="n"/>
      <c r="G1345" s="4">
        <f>IF($E1345="","",$E1345*$F1345)</f>
        <v/>
      </c>
      <c r="H1345" s="4">
        <f>IF($B1345="","",$E1345*VLOOKUP($B1345,'Ürünler'!$A$2:$H$51,8,0))</f>
        <v/>
      </c>
      <c r="I1345" s="2" t="n"/>
    </row>
    <row r="1346">
      <c r="A1346" s="2" t="n"/>
      <c r="B1346" s="2" t="n"/>
      <c r="C1346" s="2" t="n"/>
      <c r="D1346" s="2" t="n"/>
      <c r="E1346" s="2" t="n"/>
      <c r="F1346" s="2" t="n"/>
      <c r="G1346" s="4">
        <f>IF($E1346="","",$E1346*$F1346)</f>
        <v/>
      </c>
      <c r="H1346" s="4">
        <f>IF($B1346="","",$E1346*VLOOKUP($B1346,'Ürünler'!$A$2:$H$51,8,0))</f>
        <v/>
      </c>
      <c r="I1346" s="2" t="n"/>
    </row>
    <row r="1347">
      <c r="A1347" s="2" t="n"/>
      <c r="B1347" s="2" t="n"/>
      <c r="C1347" s="2" t="n"/>
      <c r="D1347" s="2" t="n"/>
      <c r="E1347" s="2" t="n"/>
      <c r="F1347" s="2" t="n"/>
      <c r="G1347" s="4">
        <f>IF($E1347="","",$E1347*$F1347)</f>
        <v/>
      </c>
      <c r="H1347" s="4">
        <f>IF($B1347="","",$E1347*VLOOKUP($B1347,'Ürünler'!$A$2:$H$51,8,0))</f>
        <v/>
      </c>
      <c r="I1347" s="2" t="n"/>
    </row>
    <row r="1348">
      <c r="A1348" s="2" t="n"/>
      <c r="B1348" s="2" t="n"/>
      <c r="C1348" s="2" t="n"/>
      <c r="D1348" s="2" t="n"/>
      <c r="E1348" s="2" t="n"/>
      <c r="F1348" s="2" t="n"/>
      <c r="G1348" s="4">
        <f>IF($E1348="","",$E1348*$F1348)</f>
        <v/>
      </c>
      <c r="H1348" s="4">
        <f>IF($B1348="","",$E1348*VLOOKUP($B1348,'Ürünler'!$A$2:$H$51,8,0))</f>
        <v/>
      </c>
      <c r="I1348" s="2" t="n"/>
    </row>
    <row r="1349">
      <c r="A1349" s="2" t="n"/>
      <c r="B1349" s="2" t="n"/>
      <c r="C1349" s="2" t="n"/>
      <c r="D1349" s="2" t="n"/>
      <c r="E1349" s="2" t="n"/>
      <c r="F1349" s="2" t="n"/>
      <c r="G1349" s="4">
        <f>IF($E1349="","",$E1349*$F1349)</f>
        <v/>
      </c>
      <c r="H1349" s="4">
        <f>IF($B1349="","",$E1349*VLOOKUP($B1349,'Ürünler'!$A$2:$H$51,8,0))</f>
        <v/>
      </c>
      <c r="I1349" s="2" t="n"/>
    </row>
    <row r="1350">
      <c r="A1350" s="2" t="n"/>
      <c r="B1350" s="2" t="n"/>
      <c r="C1350" s="2" t="n"/>
      <c r="D1350" s="2" t="n"/>
      <c r="E1350" s="2" t="n"/>
      <c r="F1350" s="2" t="n"/>
      <c r="G1350" s="4">
        <f>IF($E1350="","",$E1350*$F1350)</f>
        <v/>
      </c>
      <c r="H1350" s="4">
        <f>IF($B1350="","",$E1350*VLOOKUP($B1350,'Ürünler'!$A$2:$H$51,8,0))</f>
        <v/>
      </c>
      <c r="I1350" s="2" t="n"/>
    </row>
    <row r="1351">
      <c r="A1351" s="2" t="n"/>
      <c r="B1351" s="2" t="n"/>
      <c r="C1351" s="2" t="n"/>
      <c r="D1351" s="2" t="n"/>
      <c r="E1351" s="2" t="n"/>
      <c r="F1351" s="2" t="n"/>
      <c r="G1351" s="4">
        <f>IF($E1351="","",$E1351*$F1351)</f>
        <v/>
      </c>
      <c r="H1351" s="4">
        <f>IF($B1351="","",$E1351*VLOOKUP($B1351,'Ürünler'!$A$2:$H$51,8,0))</f>
        <v/>
      </c>
      <c r="I1351" s="2" t="n"/>
    </row>
    <row r="1352">
      <c r="A1352" s="2" t="n"/>
      <c r="B1352" s="2" t="n"/>
      <c r="C1352" s="2" t="n"/>
      <c r="D1352" s="2" t="n"/>
      <c r="E1352" s="2" t="n"/>
      <c r="F1352" s="2" t="n"/>
      <c r="G1352" s="4">
        <f>IF($E1352="","",$E1352*$F1352)</f>
        <v/>
      </c>
      <c r="H1352" s="4">
        <f>IF($B1352="","",$E1352*VLOOKUP($B1352,'Ürünler'!$A$2:$H$51,8,0))</f>
        <v/>
      </c>
      <c r="I1352" s="2" t="n"/>
    </row>
    <row r="1353">
      <c r="A1353" s="2" t="n"/>
      <c r="B1353" s="2" t="n"/>
      <c r="C1353" s="2" t="n"/>
      <c r="D1353" s="2" t="n"/>
      <c r="E1353" s="2" t="n"/>
      <c r="F1353" s="2" t="n"/>
      <c r="G1353" s="4">
        <f>IF($E1353="","",$E1353*$F1353)</f>
        <v/>
      </c>
      <c r="H1353" s="4">
        <f>IF($B1353="","",$E1353*VLOOKUP($B1353,'Ürünler'!$A$2:$H$51,8,0))</f>
        <v/>
      </c>
      <c r="I1353" s="2" t="n"/>
    </row>
    <row r="1354">
      <c r="A1354" s="2" t="n"/>
      <c r="B1354" s="2" t="n"/>
      <c r="C1354" s="2" t="n"/>
      <c r="D1354" s="2" t="n"/>
      <c r="E1354" s="2" t="n"/>
      <c r="F1354" s="2" t="n"/>
      <c r="G1354" s="4">
        <f>IF($E1354="","",$E1354*$F1354)</f>
        <v/>
      </c>
      <c r="H1354" s="4">
        <f>IF($B1354="","",$E1354*VLOOKUP($B1354,'Ürünler'!$A$2:$H$51,8,0))</f>
        <v/>
      </c>
      <c r="I1354" s="2" t="n"/>
    </row>
    <row r="1355">
      <c r="A1355" s="2" t="n"/>
      <c r="B1355" s="2" t="n"/>
      <c r="C1355" s="2" t="n"/>
      <c r="D1355" s="2" t="n"/>
      <c r="E1355" s="2" t="n"/>
      <c r="F1355" s="2" t="n"/>
      <c r="G1355" s="4">
        <f>IF($E1355="","",$E1355*$F1355)</f>
        <v/>
      </c>
      <c r="H1355" s="4">
        <f>IF($B1355="","",$E1355*VLOOKUP($B1355,'Ürünler'!$A$2:$H$51,8,0))</f>
        <v/>
      </c>
      <c r="I1355" s="2" t="n"/>
    </row>
    <row r="1356">
      <c r="A1356" s="2" t="n"/>
      <c r="B1356" s="2" t="n"/>
      <c r="C1356" s="2" t="n"/>
      <c r="D1356" s="2" t="n"/>
      <c r="E1356" s="2" t="n"/>
      <c r="F1356" s="2" t="n"/>
      <c r="G1356" s="4">
        <f>IF($E1356="","",$E1356*$F1356)</f>
        <v/>
      </c>
      <c r="H1356" s="4">
        <f>IF($B1356="","",$E1356*VLOOKUP($B1356,'Ürünler'!$A$2:$H$51,8,0))</f>
        <v/>
      </c>
      <c r="I1356" s="2" t="n"/>
    </row>
    <row r="1357">
      <c r="A1357" s="2" t="n"/>
      <c r="B1357" s="2" t="n"/>
      <c r="C1357" s="2" t="n"/>
      <c r="D1357" s="2" t="n"/>
      <c r="E1357" s="2" t="n"/>
      <c r="F1357" s="2" t="n"/>
      <c r="G1357" s="4">
        <f>IF($E1357="","",$E1357*$F1357)</f>
        <v/>
      </c>
      <c r="H1357" s="4">
        <f>IF($B1357="","",$E1357*VLOOKUP($B1357,'Ürünler'!$A$2:$H$51,8,0))</f>
        <v/>
      </c>
      <c r="I1357" s="2" t="n"/>
    </row>
    <row r="1358">
      <c r="A1358" s="2" t="n"/>
      <c r="B1358" s="2" t="n"/>
      <c r="C1358" s="2" t="n"/>
      <c r="D1358" s="2" t="n"/>
      <c r="E1358" s="2" t="n"/>
      <c r="F1358" s="2" t="n"/>
      <c r="G1358" s="4">
        <f>IF($E1358="","",$E1358*$F1358)</f>
        <v/>
      </c>
      <c r="H1358" s="4">
        <f>IF($B1358="","",$E1358*VLOOKUP($B1358,'Ürünler'!$A$2:$H$51,8,0))</f>
        <v/>
      </c>
      <c r="I1358" s="2" t="n"/>
    </row>
    <row r="1359">
      <c r="A1359" s="2" t="n"/>
      <c r="B1359" s="2" t="n"/>
      <c r="C1359" s="2" t="n"/>
      <c r="D1359" s="2" t="n"/>
      <c r="E1359" s="2" t="n"/>
      <c r="F1359" s="2" t="n"/>
      <c r="G1359" s="4">
        <f>IF($E1359="","",$E1359*$F1359)</f>
        <v/>
      </c>
      <c r="H1359" s="4">
        <f>IF($B1359="","",$E1359*VLOOKUP($B1359,'Ürünler'!$A$2:$H$51,8,0))</f>
        <v/>
      </c>
      <c r="I1359" s="2" t="n"/>
    </row>
    <row r="1360">
      <c r="A1360" s="2" t="n"/>
      <c r="B1360" s="2" t="n"/>
      <c r="C1360" s="2" t="n"/>
      <c r="D1360" s="2" t="n"/>
      <c r="E1360" s="2" t="n"/>
      <c r="F1360" s="2" t="n"/>
      <c r="G1360" s="4">
        <f>IF($E1360="","",$E1360*$F1360)</f>
        <v/>
      </c>
      <c r="H1360" s="4">
        <f>IF($B1360="","",$E1360*VLOOKUP($B1360,'Ürünler'!$A$2:$H$51,8,0))</f>
        <v/>
      </c>
      <c r="I1360" s="2" t="n"/>
    </row>
    <row r="1361">
      <c r="A1361" s="2" t="n"/>
      <c r="B1361" s="2" t="n"/>
      <c r="C1361" s="2" t="n"/>
      <c r="D1361" s="2" t="n"/>
      <c r="E1361" s="2" t="n"/>
      <c r="F1361" s="2" t="n"/>
      <c r="G1361" s="4">
        <f>IF($E1361="","",$E1361*$F1361)</f>
        <v/>
      </c>
      <c r="H1361" s="4">
        <f>IF($B1361="","",$E1361*VLOOKUP($B1361,'Ürünler'!$A$2:$H$51,8,0))</f>
        <v/>
      </c>
      <c r="I1361" s="2" t="n"/>
    </row>
    <row r="1362">
      <c r="A1362" s="2" t="n"/>
      <c r="B1362" s="2" t="n"/>
      <c r="C1362" s="2" t="n"/>
      <c r="D1362" s="2" t="n"/>
      <c r="E1362" s="2" t="n"/>
      <c r="F1362" s="2" t="n"/>
      <c r="G1362" s="4">
        <f>IF($E1362="","",$E1362*$F1362)</f>
        <v/>
      </c>
      <c r="H1362" s="4">
        <f>IF($B1362="","",$E1362*VLOOKUP($B1362,'Ürünler'!$A$2:$H$51,8,0))</f>
        <v/>
      </c>
      <c r="I1362" s="2" t="n"/>
    </row>
    <row r="1363">
      <c r="A1363" s="2" t="n"/>
      <c r="B1363" s="2" t="n"/>
      <c r="C1363" s="2" t="n"/>
      <c r="D1363" s="2" t="n"/>
      <c r="E1363" s="2" t="n"/>
      <c r="F1363" s="2" t="n"/>
      <c r="G1363" s="4">
        <f>IF($E1363="","",$E1363*$F1363)</f>
        <v/>
      </c>
      <c r="H1363" s="4">
        <f>IF($B1363="","",$E1363*VLOOKUP($B1363,'Ürünler'!$A$2:$H$51,8,0))</f>
        <v/>
      </c>
      <c r="I1363" s="2" t="n"/>
    </row>
    <row r="1364">
      <c r="A1364" s="2" t="n"/>
      <c r="B1364" s="2" t="n"/>
      <c r="C1364" s="2" t="n"/>
      <c r="D1364" s="2" t="n"/>
      <c r="E1364" s="2" t="n"/>
      <c r="F1364" s="2" t="n"/>
      <c r="G1364" s="4">
        <f>IF($E1364="","",$E1364*$F1364)</f>
        <v/>
      </c>
      <c r="H1364" s="4">
        <f>IF($B1364="","",$E1364*VLOOKUP($B1364,'Ürünler'!$A$2:$H$51,8,0))</f>
        <v/>
      </c>
      <c r="I1364" s="2" t="n"/>
    </row>
    <row r="1365">
      <c r="A1365" s="2" t="n"/>
      <c r="B1365" s="2" t="n"/>
      <c r="C1365" s="2" t="n"/>
      <c r="D1365" s="2" t="n"/>
      <c r="E1365" s="2" t="n"/>
      <c r="F1365" s="2" t="n"/>
      <c r="G1365" s="4">
        <f>IF($E1365="","",$E1365*$F1365)</f>
        <v/>
      </c>
      <c r="H1365" s="4">
        <f>IF($B1365="","",$E1365*VLOOKUP($B1365,'Ürünler'!$A$2:$H$51,8,0))</f>
        <v/>
      </c>
      <c r="I1365" s="2" t="n"/>
    </row>
    <row r="1366">
      <c r="A1366" s="2" t="n"/>
      <c r="B1366" s="2" t="n"/>
      <c r="C1366" s="2" t="n"/>
      <c r="D1366" s="2" t="n"/>
      <c r="E1366" s="2" t="n"/>
      <c r="F1366" s="2" t="n"/>
      <c r="G1366" s="4">
        <f>IF($E1366="","",$E1366*$F1366)</f>
        <v/>
      </c>
      <c r="H1366" s="4">
        <f>IF($B1366="","",$E1366*VLOOKUP($B1366,'Ürünler'!$A$2:$H$51,8,0))</f>
        <v/>
      </c>
      <c r="I1366" s="2" t="n"/>
    </row>
    <row r="1367">
      <c r="A1367" s="2" t="n"/>
      <c r="B1367" s="2" t="n"/>
      <c r="C1367" s="2" t="n"/>
      <c r="D1367" s="2" t="n"/>
      <c r="E1367" s="2" t="n"/>
      <c r="F1367" s="2" t="n"/>
      <c r="G1367" s="4">
        <f>IF($E1367="","",$E1367*$F1367)</f>
        <v/>
      </c>
      <c r="H1367" s="4">
        <f>IF($B1367="","",$E1367*VLOOKUP($B1367,'Ürünler'!$A$2:$H$51,8,0))</f>
        <v/>
      </c>
      <c r="I1367" s="2" t="n"/>
    </row>
    <row r="1368">
      <c r="A1368" s="2" t="n"/>
      <c r="B1368" s="2" t="n"/>
      <c r="C1368" s="2" t="n"/>
      <c r="D1368" s="2" t="n"/>
      <c r="E1368" s="2" t="n"/>
      <c r="F1368" s="2" t="n"/>
      <c r="G1368" s="4">
        <f>IF($E1368="","",$E1368*$F1368)</f>
        <v/>
      </c>
      <c r="H1368" s="4">
        <f>IF($B1368="","",$E1368*VLOOKUP($B1368,'Ürünler'!$A$2:$H$51,8,0))</f>
        <v/>
      </c>
      <c r="I1368" s="2" t="n"/>
    </row>
    <row r="1369">
      <c r="A1369" s="2" t="n"/>
      <c r="B1369" s="2" t="n"/>
      <c r="C1369" s="2" t="n"/>
      <c r="D1369" s="2" t="n"/>
      <c r="E1369" s="2" t="n"/>
      <c r="F1369" s="2" t="n"/>
      <c r="G1369" s="4">
        <f>IF($E1369="","",$E1369*$F1369)</f>
        <v/>
      </c>
      <c r="H1369" s="4">
        <f>IF($B1369="","",$E1369*VLOOKUP($B1369,'Ürünler'!$A$2:$H$51,8,0))</f>
        <v/>
      </c>
      <c r="I1369" s="2" t="n"/>
    </row>
    <row r="1370">
      <c r="A1370" s="2" t="n"/>
      <c r="B1370" s="2" t="n"/>
      <c r="C1370" s="2" t="n"/>
      <c r="D1370" s="2" t="n"/>
      <c r="E1370" s="2" t="n"/>
      <c r="F1370" s="2" t="n"/>
      <c r="G1370" s="4">
        <f>IF($E1370="","",$E1370*$F1370)</f>
        <v/>
      </c>
      <c r="H1370" s="4">
        <f>IF($B1370="","",$E1370*VLOOKUP($B1370,'Ürünler'!$A$2:$H$51,8,0))</f>
        <v/>
      </c>
      <c r="I1370" s="2" t="n"/>
    </row>
    <row r="1371">
      <c r="A1371" s="2" t="n"/>
      <c r="B1371" s="2" t="n"/>
      <c r="C1371" s="2" t="n"/>
      <c r="D1371" s="2" t="n"/>
      <c r="E1371" s="2" t="n"/>
      <c r="F1371" s="2" t="n"/>
      <c r="G1371" s="4">
        <f>IF($E1371="","",$E1371*$F1371)</f>
        <v/>
      </c>
      <c r="H1371" s="4">
        <f>IF($B1371="","",$E1371*VLOOKUP($B1371,'Ürünler'!$A$2:$H$51,8,0))</f>
        <v/>
      </c>
      <c r="I1371" s="2" t="n"/>
    </row>
    <row r="1372">
      <c r="A1372" s="2" t="n"/>
      <c r="B1372" s="2" t="n"/>
      <c r="C1372" s="2" t="n"/>
      <c r="D1372" s="2" t="n"/>
      <c r="E1372" s="2" t="n"/>
      <c r="F1372" s="2" t="n"/>
      <c r="G1372" s="4">
        <f>IF($E1372="","",$E1372*$F1372)</f>
        <v/>
      </c>
      <c r="H1372" s="4">
        <f>IF($B1372="","",$E1372*VLOOKUP($B1372,'Ürünler'!$A$2:$H$51,8,0))</f>
        <v/>
      </c>
      <c r="I1372" s="2" t="n"/>
    </row>
    <row r="1373">
      <c r="A1373" s="2" t="n"/>
      <c r="B1373" s="2" t="n"/>
      <c r="C1373" s="2" t="n"/>
      <c r="D1373" s="2" t="n"/>
      <c r="E1373" s="2" t="n"/>
      <c r="F1373" s="2" t="n"/>
      <c r="G1373" s="4">
        <f>IF($E1373="","",$E1373*$F1373)</f>
        <v/>
      </c>
      <c r="H1373" s="4">
        <f>IF($B1373="","",$E1373*VLOOKUP($B1373,'Ürünler'!$A$2:$H$51,8,0))</f>
        <v/>
      </c>
      <c r="I1373" s="2" t="n"/>
    </row>
    <row r="1374">
      <c r="A1374" s="2" t="n"/>
      <c r="B1374" s="2" t="n"/>
      <c r="C1374" s="2" t="n"/>
      <c r="D1374" s="2" t="n"/>
      <c r="E1374" s="2" t="n"/>
      <c r="F1374" s="2" t="n"/>
      <c r="G1374" s="4">
        <f>IF($E1374="","",$E1374*$F1374)</f>
        <v/>
      </c>
      <c r="H1374" s="4">
        <f>IF($B1374="","",$E1374*VLOOKUP($B1374,'Ürünler'!$A$2:$H$51,8,0))</f>
        <v/>
      </c>
      <c r="I1374" s="2" t="n"/>
    </row>
    <row r="1375">
      <c r="A1375" s="2" t="n"/>
      <c r="B1375" s="2" t="n"/>
      <c r="C1375" s="2" t="n"/>
      <c r="D1375" s="2" t="n"/>
      <c r="E1375" s="2" t="n"/>
      <c r="F1375" s="2" t="n"/>
      <c r="G1375" s="4">
        <f>IF($E1375="","",$E1375*$F1375)</f>
        <v/>
      </c>
      <c r="H1375" s="4">
        <f>IF($B1375="","",$E1375*VLOOKUP($B1375,'Ürünler'!$A$2:$H$51,8,0))</f>
        <v/>
      </c>
      <c r="I1375" s="2" t="n"/>
    </row>
    <row r="1376">
      <c r="A1376" s="2" t="n"/>
      <c r="B1376" s="2" t="n"/>
      <c r="C1376" s="2" t="n"/>
      <c r="D1376" s="2" t="n"/>
      <c r="E1376" s="2" t="n"/>
      <c r="F1376" s="2" t="n"/>
      <c r="G1376" s="4">
        <f>IF($E1376="","",$E1376*$F1376)</f>
        <v/>
      </c>
      <c r="H1376" s="4">
        <f>IF($B1376="","",$E1376*VLOOKUP($B1376,'Ürünler'!$A$2:$H$51,8,0))</f>
        <v/>
      </c>
      <c r="I1376" s="2" t="n"/>
    </row>
    <row r="1377">
      <c r="A1377" s="2" t="n"/>
      <c r="B1377" s="2" t="n"/>
      <c r="C1377" s="2" t="n"/>
      <c r="D1377" s="2" t="n"/>
      <c r="E1377" s="2" t="n"/>
      <c r="F1377" s="2" t="n"/>
      <c r="G1377" s="4">
        <f>IF($E1377="","",$E1377*$F1377)</f>
        <v/>
      </c>
      <c r="H1377" s="4">
        <f>IF($B1377="","",$E1377*VLOOKUP($B1377,'Ürünler'!$A$2:$H$51,8,0))</f>
        <v/>
      </c>
      <c r="I1377" s="2" t="n"/>
    </row>
    <row r="1378">
      <c r="A1378" s="2" t="n"/>
      <c r="B1378" s="2" t="n"/>
      <c r="C1378" s="2" t="n"/>
      <c r="D1378" s="2" t="n"/>
      <c r="E1378" s="2" t="n"/>
      <c r="F1378" s="2" t="n"/>
      <c r="G1378" s="4">
        <f>IF($E1378="","",$E1378*$F1378)</f>
        <v/>
      </c>
      <c r="H1378" s="4">
        <f>IF($B1378="","",$E1378*VLOOKUP($B1378,'Ürünler'!$A$2:$H$51,8,0))</f>
        <v/>
      </c>
      <c r="I1378" s="2" t="n"/>
    </row>
    <row r="1379">
      <c r="A1379" s="2" t="n"/>
      <c r="B1379" s="2" t="n"/>
      <c r="C1379" s="2" t="n"/>
      <c r="D1379" s="2" t="n"/>
      <c r="E1379" s="2" t="n"/>
      <c r="F1379" s="2" t="n"/>
      <c r="G1379" s="4">
        <f>IF($E1379="","",$E1379*$F1379)</f>
        <v/>
      </c>
      <c r="H1379" s="4">
        <f>IF($B1379="","",$E1379*VLOOKUP($B1379,'Ürünler'!$A$2:$H$51,8,0))</f>
        <v/>
      </c>
      <c r="I1379" s="2" t="n"/>
    </row>
    <row r="1380">
      <c r="A1380" s="2" t="n"/>
      <c r="B1380" s="2" t="n"/>
      <c r="C1380" s="2" t="n"/>
      <c r="D1380" s="2" t="n"/>
      <c r="E1380" s="2" t="n"/>
      <c r="F1380" s="2" t="n"/>
      <c r="G1380" s="4">
        <f>IF($E1380="","",$E1380*$F1380)</f>
        <v/>
      </c>
      <c r="H1380" s="4">
        <f>IF($B1380="","",$E1380*VLOOKUP($B1380,'Ürünler'!$A$2:$H$51,8,0))</f>
        <v/>
      </c>
      <c r="I1380" s="2" t="n"/>
    </row>
    <row r="1381">
      <c r="A1381" s="2" t="n"/>
      <c r="B1381" s="2" t="n"/>
      <c r="C1381" s="2" t="n"/>
      <c r="D1381" s="2" t="n"/>
      <c r="E1381" s="2" t="n"/>
      <c r="F1381" s="2" t="n"/>
      <c r="G1381" s="4">
        <f>IF($E1381="","",$E1381*$F1381)</f>
        <v/>
      </c>
      <c r="H1381" s="4">
        <f>IF($B1381="","",$E1381*VLOOKUP($B1381,'Ürünler'!$A$2:$H$51,8,0))</f>
        <v/>
      </c>
      <c r="I1381" s="2" t="n"/>
    </row>
    <row r="1382">
      <c r="A1382" s="2" t="n"/>
      <c r="B1382" s="2" t="n"/>
      <c r="C1382" s="2" t="n"/>
      <c r="D1382" s="2" t="n"/>
      <c r="E1382" s="2" t="n"/>
      <c r="F1382" s="2" t="n"/>
      <c r="G1382" s="4">
        <f>IF($E1382="","",$E1382*$F1382)</f>
        <v/>
      </c>
      <c r="H1382" s="4">
        <f>IF($B1382="","",$E1382*VLOOKUP($B1382,'Ürünler'!$A$2:$H$51,8,0))</f>
        <v/>
      </c>
      <c r="I1382" s="2" t="n"/>
    </row>
    <row r="1383">
      <c r="A1383" s="2" t="n"/>
      <c r="B1383" s="2" t="n"/>
      <c r="C1383" s="2" t="n"/>
      <c r="D1383" s="2" t="n"/>
      <c r="E1383" s="2" t="n"/>
      <c r="F1383" s="2" t="n"/>
      <c r="G1383" s="4">
        <f>IF($E1383="","",$E1383*$F1383)</f>
        <v/>
      </c>
      <c r="H1383" s="4">
        <f>IF($B1383="","",$E1383*VLOOKUP($B1383,'Ürünler'!$A$2:$H$51,8,0))</f>
        <v/>
      </c>
      <c r="I1383" s="2" t="n"/>
    </row>
    <row r="1384">
      <c r="A1384" s="2" t="n"/>
      <c r="B1384" s="2" t="n"/>
      <c r="C1384" s="2" t="n"/>
      <c r="D1384" s="2" t="n"/>
      <c r="E1384" s="2" t="n"/>
      <c r="F1384" s="2" t="n"/>
      <c r="G1384" s="4">
        <f>IF($E1384="","",$E1384*$F1384)</f>
        <v/>
      </c>
      <c r="H1384" s="4">
        <f>IF($B1384="","",$E1384*VLOOKUP($B1384,'Ürünler'!$A$2:$H$51,8,0))</f>
        <v/>
      </c>
      <c r="I1384" s="2" t="n"/>
    </row>
    <row r="1385">
      <c r="A1385" s="2" t="n"/>
      <c r="B1385" s="2" t="n"/>
      <c r="C1385" s="2" t="n"/>
      <c r="D1385" s="2" t="n"/>
      <c r="E1385" s="2" t="n"/>
      <c r="F1385" s="2" t="n"/>
      <c r="G1385" s="4">
        <f>IF($E1385="","",$E1385*$F1385)</f>
        <v/>
      </c>
      <c r="H1385" s="4">
        <f>IF($B1385="","",$E1385*VLOOKUP($B1385,'Ürünler'!$A$2:$H$51,8,0))</f>
        <v/>
      </c>
      <c r="I1385" s="2" t="n"/>
    </row>
    <row r="1386">
      <c r="A1386" s="2" t="n"/>
      <c r="B1386" s="2" t="n"/>
      <c r="C1386" s="2" t="n"/>
      <c r="D1386" s="2" t="n"/>
      <c r="E1386" s="2" t="n"/>
      <c r="F1386" s="2" t="n"/>
      <c r="G1386" s="4">
        <f>IF($E1386="","",$E1386*$F1386)</f>
        <v/>
      </c>
      <c r="H1386" s="4">
        <f>IF($B1386="","",$E1386*VLOOKUP($B1386,'Ürünler'!$A$2:$H$51,8,0))</f>
        <v/>
      </c>
      <c r="I1386" s="2" t="n"/>
    </row>
    <row r="1387">
      <c r="A1387" s="2" t="n"/>
      <c r="B1387" s="2" t="n"/>
      <c r="C1387" s="2" t="n"/>
      <c r="D1387" s="2" t="n"/>
      <c r="E1387" s="2" t="n"/>
      <c r="F1387" s="2" t="n"/>
      <c r="G1387" s="4">
        <f>IF($E1387="","",$E1387*$F1387)</f>
        <v/>
      </c>
      <c r="H1387" s="4">
        <f>IF($B1387="","",$E1387*VLOOKUP($B1387,'Ürünler'!$A$2:$H$51,8,0))</f>
        <v/>
      </c>
      <c r="I1387" s="2" t="n"/>
    </row>
    <row r="1388">
      <c r="A1388" s="2" t="n"/>
      <c r="B1388" s="2" t="n"/>
      <c r="C1388" s="2" t="n"/>
      <c r="D1388" s="2" t="n"/>
      <c r="E1388" s="2" t="n"/>
      <c r="F1388" s="2" t="n"/>
      <c r="G1388" s="4">
        <f>IF($E1388="","",$E1388*$F1388)</f>
        <v/>
      </c>
      <c r="H1388" s="4">
        <f>IF($B1388="","",$E1388*VLOOKUP($B1388,'Ürünler'!$A$2:$H$51,8,0))</f>
        <v/>
      </c>
      <c r="I1388" s="2" t="n"/>
    </row>
    <row r="1389">
      <c r="A1389" s="2" t="n"/>
      <c r="B1389" s="2" t="n"/>
      <c r="C1389" s="2" t="n"/>
      <c r="D1389" s="2" t="n"/>
      <c r="E1389" s="2" t="n"/>
      <c r="F1389" s="2" t="n"/>
      <c r="G1389" s="4">
        <f>IF($E1389="","",$E1389*$F1389)</f>
        <v/>
      </c>
      <c r="H1389" s="4">
        <f>IF($B1389="","",$E1389*VLOOKUP($B1389,'Ürünler'!$A$2:$H$51,8,0))</f>
        <v/>
      </c>
      <c r="I1389" s="2" t="n"/>
    </row>
    <row r="1390">
      <c r="A1390" s="2" t="n"/>
      <c r="B1390" s="2" t="n"/>
      <c r="C1390" s="2" t="n"/>
      <c r="D1390" s="2" t="n"/>
      <c r="E1390" s="2" t="n"/>
      <c r="F1390" s="2" t="n"/>
      <c r="G1390" s="4">
        <f>IF($E1390="","",$E1390*$F1390)</f>
        <v/>
      </c>
      <c r="H1390" s="4">
        <f>IF($B1390="","",$E1390*VLOOKUP($B1390,'Ürünler'!$A$2:$H$51,8,0))</f>
        <v/>
      </c>
      <c r="I1390" s="2" t="n"/>
    </row>
    <row r="1391">
      <c r="A1391" s="2" t="n"/>
      <c r="B1391" s="2" t="n"/>
      <c r="C1391" s="2" t="n"/>
      <c r="D1391" s="2" t="n"/>
      <c r="E1391" s="2" t="n"/>
      <c r="F1391" s="2" t="n"/>
      <c r="G1391" s="4">
        <f>IF($E1391="","",$E1391*$F1391)</f>
        <v/>
      </c>
      <c r="H1391" s="4">
        <f>IF($B1391="","",$E1391*VLOOKUP($B1391,'Ürünler'!$A$2:$H$51,8,0))</f>
        <v/>
      </c>
      <c r="I1391" s="2" t="n"/>
    </row>
    <row r="1392">
      <c r="A1392" s="2" t="n"/>
      <c r="B1392" s="2" t="n"/>
      <c r="C1392" s="2" t="n"/>
      <c r="D1392" s="2" t="n"/>
      <c r="E1392" s="2" t="n"/>
      <c r="F1392" s="2" t="n"/>
      <c r="G1392" s="4">
        <f>IF($E1392="","",$E1392*$F1392)</f>
        <v/>
      </c>
      <c r="H1392" s="4">
        <f>IF($B1392="","",$E1392*VLOOKUP($B1392,'Ürünler'!$A$2:$H$51,8,0))</f>
        <v/>
      </c>
      <c r="I1392" s="2" t="n"/>
    </row>
    <row r="1393">
      <c r="A1393" s="2" t="n"/>
      <c r="B1393" s="2" t="n"/>
      <c r="C1393" s="2" t="n"/>
      <c r="D1393" s="2" t="n"/>
      <c r="E1393" s="2" t="n"/>
      <c r="F1393" s="2" t="n"/>
      <c r="G1393" s="4">
        <f>IF($E1393="","",$E1393*$F1393)</f>
        <v/>
      </c>
      <c r="H1393" s="4">
        <f>IF($B1393="","",$E1393*VLOOKUP($B1393,'Ürünler'!$A$2:$H$51,8,0))</f>
        <v/>
      </c>
      <c r="I1393" s="2" t="n"/>
    </row>
    <row r="1394">
      <c r="A1394" s="2" t="n"/>
      <c r="B1394" s="2" t="n"/>
      <c r="C1394" s="2" t="n"/>
      <c r="D1394" s="2" t="n"/>
      <c r="E1394" s="2" t="n"/>
      <c r="F1394" s="2" t="n"/>
      <c r="G1394" s="4">
        <f>IF($E1394="","",$E1394*$F1394)</f>
        <v/>
      </c>
      <c r="H1394" s="4">
        <f>IF($B1394="","",$E1394*VLOOKUP($B1394,'Ürünler'!$A$2:$H$51,8,0))</f>
        <v/>
      </c>
      <c r="I1394" s="2" t="n"/>
    </row>
    <row r="1395">
      <c r="A1395" s="2" t="n"/>
      <c r="B1395" s="2" t="n"/>
      <c r="C1395" s="2" t="n"/>
      <c r="D1395" s="2" t="n"/>
      <c r="E1395" s="2" t="n"/>
      <c r="F1395" s="2" t="n"/>
      <c r="G1395" s="4">
        <f>IF($E1395="","",$E1395*$F1395)</f>
        <v/>
      </c>
      <c r="H1395" s="4">
        <f>IF($B1395="","",$E1395*VLOOKUP($B1395,'Ürünler'!$A$2:$H$51,8,0))</f>
        <v/>
      </c>
      <c r="I1395" s="2" t="n"/>
    </row>
    <row r="1396">
      <c r="A1396" s="2" t="n"/>
      <c r="B1396" s="2" t="n"/>
      <c r="C1396" s="2" t="n"/>
      <c r="D1396" s="2" t="n"/>
      <c r="E1396" s="2" t="n"/>
      <c r="F1396" s="2" t="n"/>
      <c r="G1396" s="4">
        <f>IF($E1396="","",$E1396*$F1396)</f>
        <v/>
      </c>
      <c r="H1396" s="4">
        <f>IF($B1396="","",$E1396*VLOOKUP($B1396,'Ürünler'!$A$2:$H$51,8,0))</f>
        <v/>
      </c>
      <c r="I1396" s="2" t="n"/>
    </row>
    <row r="1397">
      <c r="A1397" s="2" t="n"/>
      <c r="B1397" s="2" t="n"/>
      <c r="C1397" s="2" t="n"/>
      <c r="D1397" s="2" t="n"/>
      <c r="E1397" s="2" t="n"/>
      <c r="F1397" s="2" t="n"/>
      <c r="G1397" s="4">
        <f>IF($E1397="","",$E1397*$F1397)</f>
        <v/>
      </c>
      <c r="H1397" s="4">
        <f>IF($B1397="","",$E1397*VLOOKUP($B1397,'Ürünler'!$A$2:$H$51,8,0))</f>
        <v/>
      </c>
      <c r="I1397" s="2" t="n"/>
    </row>
    <row r="1398">
      <c r="A1398" s="2" t="n"/>
      <c r="B1398" s="2" t="n"/>
      <c r="C1398" s="2" t="n"/>
      <c r="D1398" s="2" t="n"/>
      <c r="E1398" s="2" t="n"/>
      <c r="F1398" s="2" t="n"/>
      <c r="G1398" s="4">
        <f>IF($E1398="","",$E1398*$F1398)</f>
        <v/>
      </c>
      <c r="H1398" s="4">
        <f>IF($B1398="","",$E1398*VLOOKUP($B1398,'Ürünler'!$A$2:$H$51,8,0))</f>
        <v/>
      </c>
      <c r="I1398" s="2" t="n"/>
    </row>
    <row r="1399">
      <c r="A1399" s="2" t="n"/>
      <c r="B1399" s="2" t="n"/>
      <c r="C1399" s="2" t="n"/>
      <c r="D1399" s="2" t="n"/>
      <c r="E1399" s="2" t="n"/>
      <c r="F1399" s="2" t="n"/>
      <c r="G1399" s="4">
        <f>IF($E1399="","",$E1399*$F1399)</f>
        <v/>
      </c>
      <c r="H1399" s="4">
        <f>IF($B1399="","",$E1399*VLOOKUP($B1399,'Ürünler'!$A$2:$H$51,8,0))</f>
        <v/>
      </c>
      <c r="I1399" s="2" t="n"/>
    </row>
    <row r="1400">
      <c r="A1400" s="2" t="n"/>
      <c r="B1400" s="2" t="n"/>
      <c r="C1400" s="2" t="n"/>
      <c r="D1400" s="2" t="n"/>
      <c r="E1400" s="2" t="n"/>
      <c r="F1400" s="2" t="n"/>
      <c r="G1400" s="4">
        <f>IF($E1400="","",$E1400*$F1400)</f>
        <v/>
      </c>
      <c r="H1400" s="4">
        <f>IF($B1400="","",$E1400*VLOOKUP($B1400,'Ürünler'!$A$2:$H$51,8,0))</f>
        <v/>
      </c>
      <c r="I1400" s="2" t="n"/>
    </row>
    <row r="1401">
      <c r="A1401" s="2" t="n"/>
      <c r="B1401" s="2" t="n"/>
      <c r="C1401" s="2" t="n"/>
      <c r="D1401" s="2" t="n"/>
      <c r="E1401" s="2" t="n"/>
      <c r="F1401" s="2" t="n"/>
      <c r="G1401" s="4">
        <f>IF($E1401="","",$E1401*$F1401)</f>
        <v/>
      </c>
      <c r="H1401" s="4">
        <f>IF($B1401="","",$E1401*VLOOKUP($B1401,'Ürünler'!$A$2:$H$51,8,0))</f>
        <v/>
      </c>
      <c r="I1401" s="2" t="n"/>
    </row>
    <row r="1402">
      <c r="A1402" s="2" t="n"/>
      <c r="B1402" s="2" t="n"/>
      <c r="C1402" s="2" t="n"/>
      <c r="D1402" s="2" t="n"/>
      <c r="E1402" s="2" t="n"/>
      <c r="F1402" s="2" t="n"/>
      <c r="G1402" s="4">
        <f>IF($E1402="","",$E1402*$F1402)</f>
        <v/>
      </c>
      <c r="H1402" s="4">
        <f>IF($B1402="","",$E1402*VLOOKUP($B1402,'Ürünler'!$A$2:$H$51,8,0))</f>
        <v/>
      </c>
      <c r="I1402" s="2" t="n"/>
    </row>
    <row r="1403">
      <c r="A1403" s="2" t="n"/>
      <c r="B1403" s="2" t="n"/>
      <c r="C1403" s="2" t="n"/>
      <c r="D1403" s="2" t="n"/>
      <c r="E1403" s="2" t="n"/>
      <c r="F1403" s="2" t="n"/>
      <c r="G1403" s="4">
        <f>IF($E1403="","",$E1403*$F1403)</f>
        <v/>
      </c>
      <c r="H1403" s="4">
        <f>IF($B1403="","",$E1403*VLOOKUP($B1403,'Ürünler'!$A$2:$H$51,8,0))</f>
        <v/>
      </c>
      <c r="I1403" s="2" t="n"/>
    </row>
    <row r="1404">
      <c r="A1404" s="2" t="n"/>
      <c r="B1404" s="2" t="n"/>
      <c r="C1404" s="2" t="n"/>
      <c r="D1404" s="2" t="n"/>
      <c r="E1404" s="2" t="n"/>
      <c r="F1404" s="2" t="n"/>
      <c r="G1404" s="4">
        <f>IF($E1404="","",$E1404*$F1404)</f>
        <v/>
      </c>
      <c r="H1404" s="4">
        <f>IF($B1404="","",$E1404*VLOOKUP($B1404,'Ürünler'!$A$2:$H$51,8,0))</f>
        <v/>
      </c>
      <c r="I1404" s="2" t="n"/>
    </row>
    <row r="1405">
      <c r="A1405" s="2" t="n"/>
      <c r="B1405" s="2" t="n"/>
      <c r="C1405" s="2" t="n"/>
      <c r="D1405" s="2" t="n"/>
      <c r="E1405" s="2" t="n"/>
      <c r="F1405" s="2" t="n"/>
      <c r="G1405" s="4">
        <f>IF($E1405="","",$E1405*$F1405)</f>
        <v/>
      </c>
      <c r="H1405" s="4">
        <f>IF($B1405="","",$E1405*VLOOKUP($B1405,'Ürünler'!$A$2:$H$51,8,0))</f>
        <v/>
      </c>
      <c r="I1405" s="2" t="n"/>
    </row>
    <row r="1406">
      <c r="A1406" s="2" t="n"/>
      <c r="B1406" s="2" t="n"/>
      <c r="C1406" s="2" t="n"/>
      <c r="D1406" s="2" t="n"/>
      <c r="E1406" s="2" t="n"/>
      <c r="F1406" s="2" t="n"/>
      <c r="G1406" s="4">
        <f>IF($E1406="","",$E1406*$F1406)</f>
        <v/>
      </c>
      <c r="H1406" s="4">
        <f>IF($B1406="","",$E1406*VLOOKUP($B1406,'Ürünler'!$A$2:$H$51,8,0))</f>
        <v/>
      </c>
      <c r="I1406" s="2" t="n"/>
    </row>
    <row r="1407">
      <c r="A1407" s="2" t="n"/>
      <c r="B1407" s="2" t="n"/>
      <c r="C1407" s="2" t="n"/>
      <c r="D1407" s="2" t="n"/>
      <c r="E1407" s="2" t="n"/>
      <c r="F1407" s="2" t="n"/>
      <c r="G1407" s="4">
        <f>IF($E1407="","",$E1407*$F1407)</f>
        <v/>
      </c>
      <c r="H1407" s="4">
        <f>IF($B1407="","",$E1407*VLOOKUP($B1407,'Ürünler'!$A$2:$H$51,8,0))</f>
        <v/>
      </c>
      <c r="I1407" s="2" t="n"/>
    </row>
    <row r="1408">
      <c r="A1408" s="2" t="n"/>
      <c r="B1408" s="2" t="n"/>
      <c r="C1408" s="2" t="n"/>
      <c r="D1408" s="2" t="n"/>
      <c r="E1408" s="2" t="n"/>
      <c r="F1408" s="2" t="n"/>
      <c r="G1408" s="4">
        <f>IF($E1408="","",$E1408*$F1408)</f>
        <v/>
      </c>
      <c r="H1408" s="4">
        <f>IF($B1408="","",$E1408*VLOOKUP($B1408,'Ürünler'!$A$2:$H$51,8,0))</f>
        <v/>
      </c>
      <c r="I1408" s="2" t="n"/>
    </row>
    <row r="1409">
      <c r="A1409" s="2" t="n"/>
      <c r="B1409" s="2" t="n"/>
      <c r="C1409" s="2" t="n"/>
      <c r="D1409" s="2" t="n"/>
      <c r="E1409" s="2" t="n"/>
      <c r="F1409" s="2" t="n"/>
      <c r="G1409" s="4">
        <f>IF($E1409="","",$E1409*$F1409)</f>
        <v/>
      </c>
      <c r="H1409" s="4">
        <f>IF($B1409="","",$E1409*VLOOKUP($B1409,'Ürünler'!$A$2:$H$51,8,0))</f>
        <v/>
      </c>
      <c r="I1409" s="2" t="n"/>
    </row>
    <row r="1410">
      <c r="A1410" s="2" t="n"/>
      <c r="B1410" s="2" t="n"/>
      <c r="C1410" s="2" t="n"/>
      <c r="D1410" s="2" t="n"/>
      <c r="E1410" s="2" t="n"/>
      <c r="F1410" s="2" t="n"/>
      <c r="G1410" s="4">
        <f>IF($E1410="","",$E1410*$F1410)</f>
        <v/>
      </c>
      <c r="H1410" s="4">
        <f>IF($B1410="","",$E1410*VLOOKUP($B1410,'Ürünler'!$A$2:$H$51,8,0))</f>
        <v/>
      </c>
      <c r="I1410" s="2" t="n"/>
    </row>
    <row r="1411">
      <c r="A1411" s="2" t="n"/>
      <c r="B1411" s="2" t="n"/>
      <c r="C1411" s="2" t="n"/>
      <c r="D1411" s="2" t="n"/>
      <c r="E1411" s="2" t="n"/>
      <c r="F1411" s="2" t="n"/>
      <c r="G1411" s="4">
        <f>IF($E1411="","",$E1411*$F1411)</f>
        <v/>
      </c>
      <c r="H1411" s="4">
        <f>IF($B1411="","",$E1411*VLOOKUP($B1411,'Ürünler'!$A$2:$H$51,8,0))</f>
        <v/>
      </c>
      <c r="I1411" s="2" t="n"/>
    </row>
    <row r="1412">
      <c r="A1412" s="2" t="n"/>
      <c r="B1412" s="2" t="n"/>
      <c r="C1412" s="2" t="n"/>
      <c r="D1412" s="2" t="n"/>
      <c r="E1412" s="2" t="n"/>
      <c r="F1412" s="2" t="n"/>
      <c r="G1412" s="4">
        <f>IF($E1412="","",$E1412*$F1412)</f>
        <v/>
      </c>
      <c r="H1412" s="4">
        <f>IF($B1412="","",$E1412*VLOOKUP($B1412,'Ürünler'!$A$2:$H$51,8,0))</f>
        <v/>
      </c>
      <c r="I1412" s="2" t="n"/>
    </row>
    <row r="1413">
      <c r="A1413" s="2" t="n"/>
      <c r="B1413" s="2" t="n"/>
      <c r="C1413" s="2" t="n"/>
      <c r="D1413" s="2" t="n"/>
      <c r="E1413" s="2" t="n"/>
      <c r="F1413" s="2" t="n"/>
      <c r="G1413" s="4">
        <f>IF($E1413="","",$E1413*$F1413)</f>
        <v/>
      </c>
      <c r="H1413" s="4">
        <f>IF($B1413="","",$E1413*VLOOKUP($B1413,'Ürünler'!$A$2:$H$51,8,0))</f>
        <v/>
      </c>
      <c r="I1413" s="2" t="n"/>
    </row>
    <row r="1414">
      <c r="A1414" s="2" t="n"/>
      <c r="B1414" s="2" t="n"/>
      <c r="C1414" s="2" t="n"/>
      <c r="D1414" s="2" t="n"/>
      <c r="E1414" s="2" t="n"/>
      <c r="F1414" s="2" t="n"/>
      <c r="G1414" s="4">
        <f>IF($E1414="","",$E1414*$F1414)</f>
        <v/>
      </c>
      <c r="H1414" s="4">
        <f>IF($B1414="","",$E1414*VLOOKUP($B1414,'Ürünler'!$A$2:$H$51,8,0))</f>
        <v/>
      </c>
      <c r="I1414" s="2" t="n"/>
    </row>
    <row r="1415">
      <c r="A1415" s="2" t="n"/>
      <c r="B1415" s="2" t="n"/>
      <c r="C1415" s="2" t="n"/>
      <c r="D1415" s="2" t="n"/>
      <c r="E1415" s="2" t="n"/>
      <c r="F1415" s="2" t="n"/>
      <c r="G1415" s="4">
        <f>IF($E1415="","",$E1415*$F1415)</f>
        <v/>
      </c>
      <c r="H1415" s="4">
        <f>IF($B1415="","",$E1415*VLOOKUP($B1415,'Ürünler'!$A$2:$H$51,8,0))</f>
        <v/>
      </c>
      <c r="I1415" s="2" t="n"/>
    </row>
    <row r="1416">
      <c r="A1416" s="2" t="n"/>
      <c r="B1416" s="2" t="n"/>
      <c r="C1416" s="2" t="n"/>
      <c r="D1416" s="2" t="n"/>
      <c r="E1416" s="2" t="n"/>
      <c r="F1416" s="2" t="n"/>
      <c r="G1416" s="4">
        <f>IF($E1416="","",$E1416*$F1416)</f>
        <v/>
      </c>
      <c r="H1416" s="4">
        <f>IF($B1416="","",$E1416*VLOOKUP($B1416,'Ürünler'!$A$2:$H$51,8,0))</f>
        <v/>
      </c>
      <c r="I1416" s="2" t="n"/>
    </row>
    <row r="1417">
      <c r="A1417" s="2" t="n"/>
      <c r="B1417" s="2" t="n"/>
      <c r="C1417" s="2" t="n"/>
      <c r="D1417" s="2" t="n"/>
      <c r="E1417" s="2" t="n"/>
      <c r="F1417" s="2" t="n"/>
      <c r="G1417" s="4">
        <f>IF($E1417="","",$E1417*$F1417)</f>
        <v/>
      </c>
      <c r="H1417" s="4">
        <f>IF($B1417="","",$E1417*VLOOKUP($B1417,'Ürünler'!$A$2:$H$51,8,0))</f>
        <v/>
      </c>
      <c r="I1417" s="2" t="n"/>
    </row>
    <row r="1418">
      <c r="A1418" s="2" t="n"/>
      <c r="B1418" s="2" t="n"/>
      <c r="C1418" s="2" t="n"/>
      <c r="D1418" s="2" t="n"/>
      <c r="E1418" s="2" t="n"/>
      <c r="F1418" s="2" t="n"/>
      <c r="G1418" s="4">
        <f>IF($E1418="","",$E1418*$F1418)</f>
        <v/>
      </c>
      <c r="H1418" s="4">
        <f>IF($B1418="","",$E1418*VLOOKUP($B1418,'Ürünler'!$A$2:$H$51,8,0))</f>
        <v/>
      </c>
      <c r="I1418" s="2" t="n"/>
    </row>
    <row r="1419">
      <c r="A1419" s="2" t="n"/>
      <c r="B1419" s="2" t="n"/>
      <c r="C1419" s="2" t="n"/>
      <c r="D1419" s="2" t="n"/>
      <c r="E1419" s="2" t="n"/>
      <c r="F1419" s="2" t="n"/>
      <c r="G1419" s="4">
        <f>IF($E1419="","",$E1419*$F1419)</f>
        <v/>
      </c>
      <c r="H1419" s="4">
        <f>IF($B1419="","",$E1419*VLOOKUP($B1419,'Ürünler'!$A$2:$H$51,8,0))</f>
        <v/>
      </c>
      <c r="I1419" s="2" t="n"/>
    </row>
    <row r="1420">
      <c r="A1420" s="2" t="n"/>
      <c r="B1420" s="2" t="n"/>
      <c r="C1420" s="2" t="n"/>
      <c r="D1420" s="2" t="n"/>
      <c r="E1420" s="2" t="n"/>
      <c r="F1420" s="2" t="n"/>
      <c r="G1420" s="4">
        <f>IF($E1420="","",$E1420*$F1420)</f>
        <v/>
      </c>
      <c r="H1420" s="4">
        <f>IF($B1420="","",$E1420*VLOOKUP($B1420,'Ürünler'!$A$2:$H$51,8,0))</f>
        <v/>
      </c>
      <c r="I1420" s="2" t="n"/>
    </row>
    <row r="1421">
      <c r="A1421" s="2" t="n"/>
      <c r="B1421" s="2" t="n"/>
      <c r="C1421" s="2" t="n"/>
      <c r="D1421" s="2" t="n"/>
      <c r="E1421" s="2" t="n"/>
      <c r="F1421" s="2" t="n"/>
      <c r="G1421" s="4">
        <f>IF($E1421="","",$E1421*$F1421)</f>
        <v/>
      </c>
      <c r="H1421" s="4">
        <f>IF($B1421="","",$E1421*VLOOKUP($B1421,'Ürünler'!$A$2:$H$51,8,0))</f>
        <v/>
      </c>
      <c r="I1421" s="2" t="n"/>
    </row>
    <row r="1422">
      <c r="A1422" s="2" t="n"/>
      <c r="B1422" s="2" t="n"/>
      <c r="C1422" s="2" t="n"/>
      <c r="D1422" s="2" t="n"/>
      <c r="E1422" s="2" t="n"/>
      <c r="F1422" s="2" t="n"/>
      <c r="G1422" s="4">
        <f>IF($E1422="","",$E1422*$F1422)</f>
        <v/>
      </c>
      <c r="H1422" s="4">
        <f>IF($B1422="","",$E1422*VLOOKUP($B1422,'Ürünler'!$A$2:$H$51,8,0))</f>
        <v/>
      </c>
      <c r="I1422" s="2" t="n"/>
    </row>
    <row r="1423">
      <c r="A1423" s="2" t="n"/>
      <c r="B1423" s="2" t="n"/>
      <c r="C1423" s="2" t="n"/>
      <c r="D1423" s="2" t="n"/>
      <c r="E1423" s="2" t="n"/>
      <c r="F1423" s="2" t="n"/>
      <c r="G1423" s="4">
        <f>IF($E1423="","",$E1423*$F1423)</f>
        <v/>
      </c>
      <c r="H1423" s="4">
        <f>IF($B1423="","",$E1423*VLOOKUP($B1423,'Ürünler'!$A$2:$H$51,8,0))</f>
        <v/>
      </c>
      <c r="I1423" s="2" t="n"/>
    </row>
    <row r="1424">
      <c r="A1424" s="2" t="n"/>
      <c r="B1424" s="2" t="n"/>
      <c r="C1424" s="2" t="n"/>
      <c r="D1424" s="2" t="n"/>
      <c r="E1424" s="2" t="n"/>
      <c r="F1424" s="2" t="n"/>
      <c r="G1424" s="4">
        <f>IF($E1424="","",$E1424*$F1424)</f>
        <v/>
      </c>
      <c r="H1424" s="4">
        <f>IF($B1424="","",$E1424*VLOOKUP($B1424,'Ürünler'!$A$2:$H$51,8,0))</f>
        <v/>
      </c>
      <c r="I1424" s="2" t="n"/>
    </row>
    <row r="1425">
      <c r="A1425" s="2" t="n"/>
      <c r="B1425" s="2" t="n"/>
      <c r="C1425" s="2" t="n"/>
      <c r="D1425" s="2" t="n"/>
      <c r="E1425" s="2" t="n"/>
      <c r="F1425" s="2" t="n"/>
      <c r="G1425" s="4">
        <f>IF($E1425="","",$E1425*$F1425)</f>
        <v/>
      </c>
      <c r="H1425" s="4">
        <f>IF($B1425="","",$E1425*VLOOKUP($B1425,'Ürünler'!$A$2:$H$51,8,0))</f>
        <v/>
      </c>
      <c r="I1425" s="2" t="n"/>
    </row>
    <row r="1426">
      <c r="A1426" s="2" t="n"/>
      <c r="B1426" s="2" t="n"/>
      <c r="C1426" s="2" t="n"/>
      <c r="D1426" s="2" t="n"/>
      <c r="E1426" s="2" t="n"/>
      <c r="F1426" s="2" t="n"/>
      <c r="G1426" s="4">
        <f>IF($E1426="","",$E1426*$F1426)</f>
        <v/>
      </c>
      <c r="H1426" s="4">
        <f>IF($B1426="","",$E1426*VLOOKUP($B1426,'Ürünler'!$A$2:$H$51,8,0))</f>
        <v/>
      </c>
      <c r="I1426" s="2" t="n"/>
    </row>
    <row r="1427">
      <c r="A1427" s="2" t="n"/>
      <c r="B1427" s="2" t="n"/>
      <c r="C1427" s="2" t="n"/>
      <c r="D1427" s="2" t="n"/>
      <c r="E1427" s="2" t="n"/>
      <c r="F1427" s="2" t="n"/>
      <c r="G1427" s="4">
        <f>IF($E1427="","",$E1427*$F1427)</f>
        <v/>
      </c>
      <c r="H1427" s="4">
        <f>IF($B1427="","",$E1427*VLOOKUP($B1427,'Ürünler'!$A$2:$H$51,8,0))</f>
        <v/>
      </c>
      <c r="I1427" s="2" t="n"/>
    </row>
    <row r="1428">
      <c r="A1428" s="2" t="n"/>
      <c r="B1428" s="2" t="n"/>
      <c r="C1428" s="2" t="n"/>
      <c r="D1428" s="2" t="n"/>
      <c r="E1428" s="2" t="n"/>
      <c r="F1428" s="2" t="n"/>
      <c r="G1428" s="4">
        <f>IF($E1428="","",$E1428*$F1428)</f>
        <v/>
      </c>
      <c r="H1428" s="4">
        <f>IF($B1428="","",$E1428*VLOOKUP($B1428,'Ürünler'!$A$2:$H$51,8,0))</f>
        <v/>
      </c>
      <c r="I1428" s="2" t="n"/>
    </row>
    <row r="1429">
      <c r="A1429" s="2" t="n"/>
      <c r="B1429" s="2" t="n"/>
      <c r="C1429" s="2" t="n"/>
      <c r="D1429" s="2" t="n"/>
      <c r="E1429" s="2" t="n"/>
      <c r="F1429" s="2" t="n"/>
      <c r="G1429" s="4">
        <f>IF($E1429="","",$E1429*$F1429)</f>
        <v/>
      </c>
      <c r="H1429" s="4">
        <f>IF($B1429="","",$E1429*VLOOKUP($B1429,'Ürünler'!$A$2:$H$51,8,0))</f>
        <v/>
      </c>
      <c r="I1429" s="2" t="n"/>
    </row>
    <row r="1430">
      <c r="A1430" s="2" t="n"/>
      <c r="B1430" s="2" t="n"/>
      <c r="C1430" s="2" t="n"/>
      <c r="D1430" s="2" t="n"/>
      <c r="E1430" s="2" t="n"/>
      <c r="F1430" s="2" t="n"/>
      <c r="G1430" s="4">
        <f>IF($E1430="","",$E1430*$F1430)</f>
        <v/>
      </c>
      <c r="H1430" s="4">
        <f>IF($B1430="","",$E1430*VLOOKUP($B1430,'Ürünler'!$A$2:$H$51,8,0))</f>
        <v/>
      </c>
      <c r="I1430" s="2" t="n"/>
    </row>
    <row r="1431">
      <c r="A1431" s="2" t="n"/>
      <c r="B1431" s="2" t="n"/>
      <c r="C1431" s="2" t="n"/>
      <c r="D1431" s="2" t="n"/>
      <c r="E1431" s="2" t="n"/>
      <c r="F1431" s="2" t="n"/>
      <c r="G1431" s="4">
        <f>IF($E1431="","",$E1431*$F1431)</f>
        <v/>
      </c>
      <c r="H1431" s="4">
        <f>IF($B1431="","",$E1431*VLOOKUP($B1431,'Ürünler'!$A$2:$H$51,8,0))</f>
        <v/>
      </c>
      <c r="I1431" s="2" t="n"/>
    </row>
    <row r="1432">
      <c r="A1432" s="2" t="n"/>
      <c r="B1432" s="2" t="n"/>
      <c r="C1432" s="2" t="n"/>
      <c r="D1432" s="2" t="n"/>
      <c r="E1432" s="2" t="n"/>
      <c r="F1432" s="2" t="n"/>
      <c r="G1432" s="4">
        <f>IF($E1432="","",$E1432*$F1432)</f>
        <v/>
      </c>
      <c r="H1432" s="4">
        <f>IF($B1432="","",$E1432*VLOOKUP($B1432,'Ürünler'!$A$2:$H$51,8,0))</f>
        <v/>
      </c>
      <c r="I1432" s="2" t="n"/>
    </row>
    <row r="1433">
      <c r="A1433" s="2" t="n"/>
      <c r="B1433" s="2" t="n"/>
      <c r="C1433" s="2" t="n"/>
      <c r="D1433" s="2" t="n"/>
      <c r="E1433" s="2" t="n"/>
      <c r="F1433" s="2" t="n"/>
      <c r="G1433" s="4">
        <f>IF($E1433="","",$E1433*$F1433)</f>
        <v/>
      </c>
      <c r="H1433" s="4">
        <f>IF($B1433="","",$E1433*VLOOKUP($B1433,'Ürünler'!$A$2:$H$51,8,0))</f>
        <v/>
      </c>
      <c r="I1433" s="2" t="n"/>
    </row>
    <row r="1434">
      <c r="A1434" s="2" t="n"/>
      <c r="B1434" s="2" t="n"/>
      <c r="C1434" s="2" t="n"/>
      <c r="D1434" s="2" t="n"/>
      <c r="E1434" s="2" t="n"/>
      <c r="F1434" s="2" t="n"/>
      <c r="G1434" s="4">
        <f>IF($E1434="","",$E1434*$F1434)</f>
        <v/>
      </c>
      <c r="H1434" s="4">
        <f>IF($B1434="","",$E1434*VLOOKUP($B1434,'Ürünler'!$A$2:$H$51,8,0))</f>
        <v/>
      </c>
      <c r="I1434" s="2" t="n"/>
    </row>
    <row r="1435">
      <c r="A1435" s="2" t="n"/>
      <c r="B1435" s="2" t="n"/>
      <c r="C1435" s="2" t="n"/>
      <c r="D1435" s="2" t="n"/>
      <c r="E1435" s="2" t="n"/>
      <c r="F1435" s="2" t="n"/>
      <c r="G1435" s="4">
        <f>IF($E1435="","",$E1435*$F1435)</f>
        <v/>
      </c>
      <c r="H1435" s="4">
        <f>IF($B1435="","",$E1435*VLOOKUP($B1435,'Ürünler'!$A$2:$H$51,8,0))</f>
        <v/>
      </c>
      <c r="I1435" s="2" t="n"/>
    </row>
    <row r="1436">
      <c r="A1436" s="2" t="n"/>
      <c r="B1436" s="2" t="n"/>
      <c r="C1436" s="2" t="n"/>
      <c r="D1436" s="2" t="n"/>
      <c r="E1436" s="2" t="n"/>
      <c r="F1436" s="2" t="n"/>
      <c r="G1436" s="4">
        <f>IF($E1436="","",$E1436*$F1436)</f>
        <v/>
      </c>
      <c r="H1436" s="4">
        <f>IF($B1436="","",$E1436*VLOOKUP($B1436,'Ürünler'!$A$2:$H$51,8,0))</f>
        <v/>
      </c>
      <c r="I1436" s="2" t="n"/>
    </row>
    <row r="1437">
      <c r="A1437" s="2" t="n"/>
      <c r="B1437" s="2" t="n"/>
      <c r="C1437" s="2" t="n"/>
      <c r="D1437" s="2" t="n"/>
      <c r="E1437" s="2" t="n"/>
      <c r="F1437" s="2" t="n"/>
      <c r="G1437" s="4">
        <f>IF($E1437="","",$E1437*$F1437)</f>
        <v/>
      </c>
      <c r="H1437" s="4">
        <f>IF($B1437="","",$E1437*VLOOKUP($B1437,'Ürünler'!$A$2:$H$51,8,0))</f>
        <v/>
      </c>
      <c r="I1437" s="2" t="n"/>
    </row>
    <row r="1438">
      <c r="A1438" s="2" t="n"/>
      <c r="B1438" s="2" t="n"/>
      <c r="C1438" s="2" t="n"/>
      <c r="D1438" s="2" t="n"/>
      <c r="E1438" s="2" t="n"/>
      <c r="F1438" s="2" t="n"/>
      <c r="G1438" s="4">
        <f>IF($E1438="","",$E1438*$F1438)</f>
        <v/>
      </c>
      <c r="H1438" s="4">
        <f>IF($B1438="","",$E1438*VLOOKUP($B1438,'Ürünler'!$A$2:$H$51,8,0))</f>
        <v/>
      </c>
      <c r="I1438" s="2" t="n"/>
    </row>
    <row r="1439">
      <c r="A1439" s="2" t="n"/>
      <c r="B1439" s="2" t="n"/>
      <c r="C1439" s="2" t="n"/>
      <c r="D1439" s="2" t="n"/>
      <c r="E1439" s="2" t="n"/>
      <c r="F1439" s="2" t="n"/>
      <c r="G1439" s="4">
        <f>IF($E1439="","",$E1439*$F1439)</f>
        <v/>
      </c>
      <c r="H1439" s="4">
        <f>IF($B1439="","",$E1439*VLOOKUP($B1439,'Ürünler'!$A$2:$H$51,8,0))</f>
        <v/>
      </c>
      <c r="I1439" s="2" t="n"/>
    </row>
    <row r="1440">
      <c r="A1440" s="2" t="n"/>
      <c r="B1440" s="2" t="n"/>
      <c r="C1440" s="2" t="n"/>
      <c r="D1440" s="2" t="n"/>
      <c r="E1440" s="2" t="n"/>
      <c r="F1440" s="2" t="n"/>
      <c r="G1440" s="4">
        <f>IF($E1440="","",$E1440*$F1440)</f>
        <v/>
      </c>
      <c r="H1440" s="4">
        <f>IF($B1440="","",$E1440*VLOOKUP($B1440,'Ürünler'!$A$2:$H$51,8,0))</f>
        <v/>
      </c>
      <c r="I1440" s="2" t="n"/>
    </row>
    <row r="1441">
      <c r="A1441" s="2" t="n"/>
      <c r="B1441" s="2" t="n"/>
      <c r="C1441" s="2" t="n"/>
      <c r="D1441" s="2" t="n"/>
      <c r="E1441" s="2" t="n"/>
      <c r="F1441" s="2" t="n"/>
      <c r="G1441" s="4">
        <f>IF($E1441="","",$E1441*$F1441)</f>
        <v/>
      </c>
      <c r="H1441" s="4">
        <f>IF($B1441="","",$E1441*VLOOKUP($B1441,'Ürünler'!$A$2:$H$51,8,0))</f>
        <v/>
      </c>
      <c r="I1441" s="2" t="n"/>
    </row>
    <row r="1442">
      <c r="A1442" s="2" t="n"/>
      <c r="B1442" s="2" t="n"/>
      <c r="C1442" s="2" t="n"/>
      <c r="D1442" s="2" t="n"/>
      <c r="E1442" s="2" t="n"/>
      <c r="F1442" s="2" t="n"/>
      <c r="G1442" s="4">
        <f>IF($E1442="","",$E1442*$F1442)</f>
        <v/>
      </c>
      <c r="H1442" s="4">
        <f>IF($B1442="","",$E1442*VLOOKUP($B1442,'Ürünler'!$A$2:$H$51,8,0))</f>
        <v/>
      </c>
      <c r="I1442" s="2" t="n"/>
    </row>
    <row r="1443">
      <c r="A1443" s="2" t="n"/>
      <c r="B1443" s="2" t="n"/>
      <c r="C1443" s="2" t="n"/>
      <c r="D1443" s="2" t="n"/>
      <c r="E1443" s="2" t="n"/>
      <c r="F1443" s="2" t="n"/>
      <c r="G1443" s="4">
        <f>IF($E1443="","",$E1443*$F1443)</f>
        <v/>
      </c>
      <c r="H1443" s="4">
        <f>IF($B1443="","",$E1443*VLOOKUP($B1443,'Ürünler'!$A$2:$H$51,8,0))</f>
        <v/>
      </c>
      <c r="I1443" s="2" t="n"/>
    </row>
    <row r="1444">
      <c r="A1444" s="2" t="n"/>
      <c r="B1444" s="2" t="n"/>
      <c r="C1444" s="2" t="n"/>
      <c r="D1444" s="2" t="n"/>
      <c r="E1444" s="2" t="n"/>
      <c r="F1444" s="2" t="n"/>
      <c r="G1444" s="4">
        <f>IF($E1444="","",$E1444*$F1444)</f>
        <v/>
      </c>
      <c r="H1444" s="4">
        <f>IF($B1444="","",$E1444*VLOOKUP($B1444,'Ürünler'!$A$2:$H$51,8,0))</f>
        <v/>
      </c>
      <c r="I1444" s="2" t="n"/>
    </row>
    <row r="1445">
      <c r="A1445" s="2" t="n"/>
      <c r="B1445" s="2" t="n"/>
      <c r="C1445" s="2" t="n"/>
      <c r="D1445" s="2" t="n"/>
      <c r="E1445" s="2" t="n"/>
      <c r="F1445" s="2" t="n"/>
      <c r="G1445" s="4">
        <f>IF($E1445="","",$E1445*$F1445)</f>
        <v/>
      </c>
      <c r="H1445" s="4">
        <f>IF($B1445="","",$E1445*VLOOKUP($B1445,'Ürünler'!$A$2:$H$51,8,0))</f>
        <v/>
      </c>
      <c r="I1445" s="2" t="n"/>
    </row>
    <row r="1446">
      <c r="A1446" s="2" t="n"/>
      <c r="B1446" s="2" t="n"/>
      <c r="C1446" s="2" t="n"/>
      <c r="D1446" s="2" t="n"/>
      <c r="E1446" s="2" t="n"/>
      <c r="F1446" s="2" t="n"/>
      <c r="G1446" s="4">
        <f>IF($E1446="","",$E1446*$F1446)</f>
        <v/>
      </c>
      <c r="H1446" s="4">
        <f>IF($B1446="","",$E1446*VLOOKUP($B1446,'Ürünler'!$A$2:$H$51,8,0))</f>
        <v/>
      </c>
      <c r="I1446" s="2" t="n"/>
    </row>
    <row r="1447">
      <c r="A1447" s="2" t="n"/>
      <c r="B1447" s="2" t="n"/>
      <c r="C1447" s="2" t="n"/>
      <c r="D1447" s="2" t="n"/>
      <c r="E1447" s="2" t="n"/>
      <c r="F1447" s="2" t="n"/>
      <c r="G1447" s="4">
        <f>IF($E1447="","",$E1447*$F1447)</f>
        <v/>
      </c>
      <c r="H1447" s="4">
        <f>IF($B1447="","",$E1447*VLOOKUP($B1447,'Ürünler'!$A$2:$H$51,8,0))</f>
        <v/>
      </c>
      <c r="I1447" s="2" t="n"/>
    </row>
    <row r="1448">
      <c r="A1448" s="2" t="n"/>
      <c r="B1448" s="2" t="n"/>
      <c r="C1448" s="2" t="n"/>
      <c r="D1448" s="2" t="n"/>
      <c r="E1448" s="2" t="n"/>
      <c r="F1448" s="2" t="n"/>
      <c r="G1448" s="4">
        <f>IF($E1448="","",$E1448*$F1448)</f>
        <v/>
      </c>
      <c r="H1448" s="4">
        <f>IF($B1448="","",$E1448*VLOOKUP($B1448,'Ürünler'!$A$2:$H$51,8,0))</f>
        <v/>
      </c>
      <c r="I1448" s="2" t="n"/>
    </row>
    <row r="1449">
      <c r="A1449" s="2" t="n"/>
      <c r="B1449" s="2" t="n"/>
      <c r="C1449" s="2" t="n"/>
      <c r="D1449" s="2" t="n"/>
      <c r="E1449" s="2" t="n"/>
      <c r="F1449" s="2" t="n"/>
      <c r="G1449" s="4">
        <f>IF($E1449="","",$E1449*$F1449)</f>
        <v/>
      </c>
      <c r="H1449" s="4">
        <f>IF($B1449="","",$E1449*VLOOKUP($B1449,'Ürünler'!$A$2:$H$51,8,0))</f>
        <v/>
      </c>
      <c r="I1449" s="2" t="n"/>
    </row>
    <row r="1450">
      <c r="A1450" s="2" t="n"/>
      <c r="B1450" s="2" t="n"/>
      <c r="C1450" s="2" t="n"/>
      <c r="D1450" s="2" t="n"/>
      <c r="E1450" s="2" t="n"/>
      <c r="F1450" s="2" t="n"/>
      <c r="G1450" s="4">
        <f>IF($E1450="","",$E1450*$F1450)</f>
        <v/>
      </c>
      <c r="H1450" s="4">
        <f>IF($B1450="","",$E1450*VLOOKUP($B1450,'Ürünler'!$A$2:$H$51,8,0))</f>
        <v/>
      </c>
      <c r="I1450" s="2" t="n"/>
    </row>
    <row r="1451">
      <c r="A1451" s="2" t="n"/>
      <c r="B1451" s="2" t="n"/>
      <c r="C1451" s="2" t="n"/>
      <c r="D1451" s="2" t="n"/>
      <c r="E1451" s="2" t="n"/>
      <c r="F1451" s="2" t="n"/>
      <c r="G1451" s="4">
        <f>IF($E1451="","",$E1451*$F1451)</f>
        <v/>
      </c>
      <c r="H1451" s="4">
        <f>IF($B1451="","",$E1451*VLOOKUP($B1451,'Ürünler'!$A$2:$H$51,8,0))</f>
        <v/>
      </c>
      <c r="I1451" s="2" t="n"/>
    </row>
    <row r="1452">
      <c r="A1452" s="2" t="n"/>
      <c r="B1452" s="2" t="n"/>
      <c r="C1452" s="2" t="n"/>
      <c r="D1452" s="2" t="n"/>
      <c r="E1452" s="2" t="n"/>
      <c r="F1452" s="2" t="n"/>
      <c r="G1452" s="4">
        <f>IF($E1452="","",$E1452*$F1452)</f>
        <v/>
      </c>
      <c r="H1452" s="4">
        <f>IF($B1452="","",$E1452*VLOOKUP($B1452,'Ürünler'!$A$2:$H$51,8,0))</f>
        <v/>
      </c>
      <c r="I1452" s="2" t="n"/>
    </row>
    <row r="1453">
      <c r="A1453" s="2" t="n"/>
      <c r="B1453" s="2" t="n"/>
      <c r="C1453" s="2" t="n"/>
      <c r="D1453" s="2" t="n"/>
      <c r="E1453" s="2" t="n"/>
      <c r="F1453" s="2" t="n"/>
      <c r="G1453" s="4">
        <f>IF($E1453="","",$E1453*$F1453)</f>
        <v/>
      </c>
      <c r="H1453" s="4">
        <f>IF($B1453="","",$E1453*VLOOKUP($B1453,'Ürünler'!$A$2:$H$51,8,0))</f>
        <v/>
      </c>
      <c r="I1453" s="2" t="n"/>
    </row>
    <row r="1454">
      <c r="A1454" s="2" t="n"/>
      <c r="B1454" s="2" t="n"/>
      <c r="C1454" s="2" t="n"/>
      <c r="D1454" s="2" t="n"/>
      <c r="E1454" s="2" t="n"/>
      <c r="F1454" s="2" t="n"/>
      <c r="G1454" s="4">
        <f>IF($E1454="","",$E1454*$F1454)</f>
        <v/>
      </c>
      <c r="H1454" s="4">
        <f>IF($B1454="","",$E1454*VLOOKUP($B1454,'Ürünler'!$A$2:$H$51,8,0))</f>
        <v/>
      </c>
      <c r="I1454" s="2" t="n"/>
    </row>
    <row r="1455">
      <c r="A1455" s="2" t="n"/>
      <c r="B1455" s="2" t="n"/>
      <c r="C1455" s="2" t="n"/>
      <c r="D1455" s="2" t="n"/>
      <c r="E1455" s="2" t="n"/>
      <c r="F1455" s="2" t="n"/>
      <c r="G1455" s="4">
        <f>IF($E1455="","",$E1455*$F1455)</f>
        <v/>
      </c>
      <c r="H1455" s="4">
        <f>IF($B1455="","",$E1455*VLOOKUP($B1455,'Ürünler'!$A$2:$H$51,8,0))</f>
        <v/>
      </c>
      <c r="I1455" s="2" t="n"/>
    </row>
    <row r="1456">
      <c r="A1456" s="2" t="n"/>
      <c r="B1456" s="2" t="n"/>
      <c r="C1456" s="2" t="n"/>
      <c r="D1456" s="2" t="n"/>
      <c r="E1456" s="2" t="n"/>
      <c r="F1456" s="2" t="n"/>
      <c r="G1456" s="4">
        <f>IF($E1456="","",$E1456*$F1456)</f>
        <v/>
      </c>
      <c r="H1456" s="4">
        <f>IF($B1456="","",$E1456*VLOOKUP($B1456,'Ürünler'!$A$2:$H$51,8,0))</f>
        <v/>
      </c>
      <c r="I1456" s="2" t="n"/>
    </row>
    <row r="1457">
      <c r="A1457" s="2" t="n"/>
      <c r="B1457" s="2" t="n"/>
      <c r="C1457" s="2" t="n"/>
      <c r="D1457" s="2" t="n"/>
      <c r="E1457" s="2" t="n"/>
      <c r="F1457" s="2" t="n"/>
      <c r="G1457" s="4">
        <f>IF($E1457="","",$E1457*$F1457)</f>
        <v/>
      </c>
      <c r="H1457" s="4">
        <f>IF($B1457="","",$E1457*VLOOKUP($B1457,'Ürünler'!$A$2:$H$51,8,0))</f>
        <v/>
      </c>
      <c r="I1457" s="2" t="n"/>
    </row>
    <row r="1458">
      <c r="A1458" s="2" t="n"/>
      <c r="B1458" s="2" t="n"/>
      <c r="C1458" s="2" t="n"/>
      <c r="D1458" s="2" t="n"/>
      <c r="E1458" s="2" t="n"/>
      <c r="F1458" s="2" t="n"/>
      <c r="G1458" s="4">
        <f>IF($E1458="","",$E1458*$F1458)</f>
        <v/>
      </c>
      <c r="H1458" s="4">
        <f>IF($B1458="","",$E1458*VLOOKUP($B1458,'Ürünler'!$A$2:$H$51,8,0))</f>
        <v/>
      </c>
      <c r="I1458" s="2" t="n"/>
    </row>
    <row r="1459">
      <c r="A1459" s="2" t="n"/>
      <c r="B1459" s="2" t="n"/>
      <c r="C1459" s="2" t="n"/>
      <c r="D1459" s="2" t="n"/>
      <c r="E1459" s="2" t="n"/>
      <c r="F1459" s="2" t="n"/>
      <c r="G1459" s="4">
        <f>IF($E1459="","",$E1459*$F1459)</f>
        <v/>
      </c>
      <c r="H1459" s="4">
        <f>IF($B1459="","",$E1459*VLOOKUP($B1459,'Ürünler'!$A$2:$H$51,8,0))</f>
        <v/>
      </c>
      <c r="I1459" s="2" t="n"/>
    </row>
    <row r="1460">
      <c r="A1460" s="2" t="n"/>
      <c r="B1460" s="2" t="n"/>
      <c r="C1460" s="2" t="n"/>
      <c r="D1460" s="2" t="n"/>
      <c r="E1460" s="2" t="n"/>
      <c r="F1460" s="2" t="n"/>
      <c r="G1460" s="4">
        <f>IF($E1460="","",$E1460*$F1460)</f>
        <v/>
      </c>
      <c r="H1460" s="4">
        <f>IF($B1460="","",$E1460*VLOOKUP($B1460,'Ürünler'!$A$2:$H$51,8,0))</f>
        <v/>
      </c>
      <c r="I1460" s="2" t="n"/>
    </row>
    <row r="1461">
      <c r="A1461" s="2" t="n"/>
      <c r="B1461" s="2" t="n"/>
      <c r="C1461" s="2" t="n"/>
      <c r="D1461" s="2" t="n"/>
      <c r="E1461" s="2" t="n"/>
      <c r="F1461" s="2" t="n"/>
      <c r="G1461" s="4">
        <f>IF($E1461="","",$E1461*$F1461)</f>
        <v/>
      </c>
      <c r="H1461" s="4">
        <f>IF($B1461="","",$E1461*VLOOKUP($B1461,'Ürünler'!$A$2:$H$51,8,0))</f>
        <v/>
      </c>
      <c r="I1461" s="2" t="n"/>
    </row>
    <row r="1462">
      <c r="A1462" s="2" t="n"/>
      <c r="B1462" s="2" t="n"/>
      <c r="C1462" s="2" t="n"/>
      <c r="D1462" s="2" t="n"/>
      <c r="E1462" s="2" t="n"/>
      <c r="F1462" s="2" t="n"/>
      <c r="G1462" s="4">
        <f>IF($E1462="","",$E1462*$F1462)</f>
        <v/>
      </c>
      <c r="H1462" s="4">
        <f>IF($B1462="","",$E1462*VLOOKUP($B1462,'Ürünler'!$A$2:$H$51,8,0))</f>
        <v/>
      </c>
      <c r="I1462" s="2" t="n"/>
    </row>
    <row r="1463">
      <c r="A1463" s="2" t="n"/>
      <c r="B1463" s="2" t="n"/>
      <c r="C1463" s="2" t="n"/>
      <c r="D1463" s="2" t="n"/>
      <c r="E1463" s="2" t="n"/>
      <c r="F1463" s="2" t="n"/>
      <c r="G1463" s="4">
        <f>IF($E1463="","",$E1463*$F1463)</f>
        <v/>
      </c>
      <c r="H1463" s="4">
        <f>IF($B1463="","",$E1463*VLOOKUP($B1463,'Ürünler'!$A$2:$H$51,8,0))</f>
        <v/>
      </c>
      <c r="I1463" s="2" t="n"/>
    </row>
    <row r="1464">
      <c r="A1464" s="2" t="n"/>
      <c r="B1464" s="2" t="n"/>
      <c r="C1464" s="2" t="n"/>
      <c r="D1464" s="2" t="n"/>
      <c r="E1464" s="2" t="n"/>
      <c r="F1464" s="2" t="n"/>
      <c r="G1464" s="4">
        <f>IF($E1464="","",$E1464*$F1464)</f>
        <v/>
      </c>
      <c r="H1464" s="4">
        <f>IF($B1464="","",$E1464*VLOOKUP($B1464,'Ürünler'!$A$2:$H$51,8,0))</f>
        <v/>
      </c>
      <c r="I1464" s="2" t="n"/>
    </row>
    <row r="1465">
      <c r="A1465" s="2" t="n"/>
      <c r="B1465" s="2" t="n"/>
      <c r="C1465" s="2" t="n"/>
      <c r="D1465" s="2" t="n"/>
      <c r="E1465" s="2" t="n"/>
      <c r="F1465" s="2" t="n"/>
      <c r="G1465" s="4">
        <f>IF($E1465="","",$E1465*$F1465)</f>
        <v/>
      </c>
      <c r="H1465" s="4">
        <f>IF($B1465="","",$E1465*VLOOKUP($B1465,'Ürünler'!$A$2:$H$51,8,0))</f>
        <v/>
      </c>
      <c r="I1465" s="2" t="n"/>
    </row>
    <row r="1466">
      <c r="A1466" s="2" t="n"/>
      <c r="B1466" s="2" t="n"/>
      <c r="C1466" s="2" t="n"/>
      <c r="D1466" s="2" t="n"/>
      <c r="E1466" s="2" t="n"/>
      <c r="F1466" s="2" t="n"/>
      <c r="G1466" s="4">
        <f>IF($E1466="","",$E1466*$F1466)</f>
        <v/>
      </c>
      <c r="H1466" s="4">
        <f>IF($B1466="","",$E1466*VLOOKUP($B1466,'Ürünler'!$A$2:$H$51,8,0))</f>
        <v/>
      </c>
      <c r="I1466" s="2" t="n"/>
    </row>
    <row r="1467">
      <c r="A1467" s="2" t="n"/>
      <c r="B1467" s="2" t="n"/>
      <c r="C1467" s="2" t="n"/>
      <c r="D1467" s="2" t="n"/>
      <c r="E1467" s="2" t="n"/>
      <c r="F1467" s="2" t="n"/>
      <c r="G1467" s="4">
        <f>IF($E1467="","",$E1467*$F1467)</f>
        <v/>
      </c>
      <c r="H1467" s="4">
        <f>IF($B1467="","",$E1467*VLOOKUP($B1467,'Ürünler'!$A$2:$H$51,8,0))</f>
        <v/>
      </c>
      <c r="I1467" s="2" t="n"/>
    </row>
    <row r="1468">
      <c r="A1468" s="2" t="n"/>
      <c r="B1468" s="2" t="n"/>
      <c r="C1468" s="2" t="n"/>
      <c r="D1468" s="2" t="n"/>
      <c r="E1468" s="2" t="n"/>
      <c r="F1468" s="2" t="n"/>
      <c r="G1468" s="4">
        <f>IF($E1468="","",$E1468*$F1468)</f>
        <v/>
      </c>
      <c r="H1468" s="4">
        <f>IF($B1468="","",$E1468*VLOOKUP($B1468,'Ürünler'!$A$2:$H$51,8,0))</f>
        <v/>
      </c>
      <c r="I1468" s="2" t="n"/>
    </row>
    <row r="1469">
      <c r="A1469" s="2" t="n"/>
      <c r="B1469" s="2" t="n"/>
      <c r="C1469" s="2" t="n"/>
      <c r="D1469" s="2" t="n"/>
      <c r="E1469" s="2" t="n"/>
      <c r="F1469" s="2" t="n"/>
      <c r="G1469" s="4">
        <f>IF($E1469="","",$E1469*$F1469)</f>
        <v/>
      </c>
      <c r="H1469" s="4">
        <f>IF($B1469="","",$E1469*VLOOKUP($B1469,'Ürünler'!$A$2:$H$51,8,0))</f>
        <v/>
      </c>
      <c r="I1469" s="2" t="n"/>
    </row>
    <row r="1470">
      <c r="A1470" s="2" t="n"/>
      <c r="B1470" s="2" t="n"/>
      <c r="C1470" s="2" t="n"/>
      <c r="D1470" s="2" t="n"/>
      <c r="E1470" s="2" t="n"/>
      <c r="F1470" s="2" t="n"/>
      <c r="G1470" s="4">
        <f>IF($E1470="","",$E1470*$F1470)</f>
        <v/>
      </c>
      <c r="H1470" s="4">
        <f>IF($B1470="","",$E1470*VLOOKUP($B1470,'Ürünler'!$A$2:$H$51,8,0))</f>
        <v/>
      </c>
      <c r="I1470" s="2" t="n"/>
    </row>
    <row r="1471">
      <c r="A1471" s="2" t="n"/>
      <c r="B1471" s="2" t="n"/>
      <c r="C1471" s="2" t="n"/>
      <c r="D1471" s="2" t="n"/>
      <c r="E1471" s="2" t="n"/>
      <c r="F1471" s="2" t="n"/>
      <c r="G1471" s="4">
        <f>IF($E1471="","",$E1471*$F1471)</f>
        <v/>
      </c>
      <c r="H1471" s="4">
        <f>IF($B1471="","",$E1471*VLOOKUP($B1471,'Ürünler'!$A$2:$H$51,8,0))</f>
        <v/>
      </c>
      <c r="I1471" s="2" t="n"/>
    </row>
    <row r="1472">
      <c r="A1472" s="2" t="n"/>
      <c r="B1472" s="2" t="n"/>
      <c r="C1472" s="2" t="n"/>
      <c r="D1472" s="2" t="n"/>
      <c r="E1472" s="2" t="n"/>
      <c r="F1472" s="2" t="n"/>
      <c r="G1472" s="4">
        <f>IF($E1472="","",$E1472*$F1472)</f>
        <v/>
      </c>
      <c r="H1472" s="4">
        <f>IF($B1472="","",$E1472*VLOOKUP($B1472,'Ürünler'!$A$2:$H$51,8,0))</f>
        <v/>
      </c>
      <c r="I1472" s="2" t="n"/>
    </row>
    <row r="1473">
      <c r="A1473" s="2" t="n"/>
      <c r="B1473" s="2" t="n"/>
      <c r="C1473" s="2" t="n"/>
      <c r="D1473" s="2" t="n"/>
      <c r="E1473" s="2" t="n"/>
      <c r="F1473" s="2" t="n"/>
      <c r="G1473" s="4">
        <f>IF($E1473="","",$E1473*$F1473)</f>
        <v/>
      </c>
      <c r="H1473" s="4">
        <f>IF($B1473="","",$E1473*VLOOKUP($B1473,'Ürünler'!$A$2:$H$51,8,0))</f>
        <v/>
      </c>
      <c r="I1473" s="2" t="n"/>
    </row>
    <row r="1474">
      <c r="A1474" s="2" t="n"/>
      <c r="B1474" s="2" t="n"/>
      <c r="C1474" s="2" t="n"/>
      <c r="D1474" s="2" t="n"/>
      <c r="E1474" s="2" t="n"/>
      <c r="F1474" s="2" t="n"/>
      <c r="G1474" s="4">
        <f>IF($E1474="","",$E1474*$F1474)</f>
        <v/>
      </c>
      <c r="H1474" s="4">
        <f>IF($B1474="","",$E1474*VLOOKUP($B1474,'Ürünler'!$A$2:$H$51,8,0))</f>
        <v/>
      </c>
      <c r="I1474" s="2" t="n"/>
    </row>
    <row r="1475">
      <c r="A1475" s="2" t="n"/>
      <c r="B1475" s="2" t="n"/>
      <c r="C1475" s="2" t="n"/>
      <c r="D1475" s="2" t="n"/>
      <c r="E1475" s="2" t="n"/>
      <c r="F1475" s="2" t="n"/>
      <c r="G1475" s="4">
        <f>IF($E1475="","",$E1475*$F1475)</f>
        <v/>
      </c>
      <c r="H1475" s="4">
        <f>IF($B1475="","",$E1475*VLOOKUP($B1475,'Ürünler'!$A$2:$H$51,8,0))</f>
        <v/>
      </c>
      <c r="I1475" s="2" t="n"/>
    </row>
    <row r="1476">
      <c r="A1476" s="2" t="n"/>
      <c r="B1476" s="2" t="n"/>
      <c r="C1476" s="2" t="n"/>
      <c r="D1476" s="2" t="n"/>
      <c r="E1476" s="2" t="n"/>
      <c r="F1476" s="2" t="n"/>
      <c r="G1476" s="4">
        <f>IF($E1476="","",$E1476*$F1476)</f>
        <v/>
      </c>
      <c r="H1476" s="4">
        <f>IF($B1476="","",$E1476*VLOOKUP($B1476,'Ürünler'!$A$2:$H$51,8,0))</f>
        <v/>
      </c>
      <c r="I1476" s="2" t="n"/>
    </row>
    <row r="1477">
      <c r="A1477" s="2" t="n"/>
      <c r="B1477" s="2" t="n"/>
      <c r="C1477" s="2" t="n"/>
      <c r="D1477" s="2" t="n"/>
      <c r="E1477" s="2" t="n"/>
      <c r="F1477" s="2" t="n"/>
      <c r="G1477" s="4">
        <f>IF($E1477="","",$E1477*$F1477)</f>
        <v/>
      </c>
      <c r="H1477" s="4">
        <f>IF($B1477="","",$E1477*VLOOKUP($B1477,'Ürünler'!$A$2:$H$51,8,0))</f>
        <v/>
      </c>
      <c r="I1477" s="2" t="n"/>
    </row>
    <row r="1478">
      <c r="A1478" s="2" t="n"/>
      <c r="B1478" s="2" t="n"/>
      <c r="C1478" s="2" t="n"/>
      <c r="D1478" s="2" t="n"/>
      <c r="E1478" s="2" t="n"/>
      <c r="F1478" s="2" t="n"/>
      <c r="G1478" s="4">
        <f>IF($E1478="","",$E1478*$F1478)</f>
        <v/>
      </c>
      <c r="H1478" s="4">
        <f>IF($B1478="","",$E1478*VLOOKUP($B1478,'Ürünler'!$A$2:$H$51,8,0))</f>
        <v/>
      </c>
      <c r="I1478" s="2" t="n"/>
    </row>
    <row r="1479">
      <c r="A1479" s="2" t="n"/>
      <c r="B1479" s="2" t="n"/>
      <c r="C1479" s="2" t="n"/>
      <c r="D1479" s="2" t="n"/>
      <c r="E1479" s="2" t="n"/>
      <c r="F1479" s="2" t="n"/>
      <c r="G1479" s="4">
        <f>IF($E1479="","",$E1479*$F1479)</f>
        <v/>
      </c>
      <c r="H1479" s="4">
        <f>IF($B1479="","",$E1479*VLOOKUP($B1479,'Ürünler'!$A$2:$H$51,8,0))</f>
        <v/>
      </c>
      <c r="I1479" s="2" t="n"/>
    </row>
    <row r="1480">
      <c r="A1480" s="2" t="n"/>
      <c r="B1480" s="2" t="n"/>
      <c r="C1480" s="2" t="n"/>
      <c r="D1480" s="2" t="n"/>
      <c r="E1480" s="2" t="n"/>
      <c r="F1480" s="2" t="n"/>
      <c r="G1480" s="4">
        <f>IF($E1480="","",$E1480*$F1480)</f>
        <v/>
      </c>
      <c r="H1480" s="4">
        <f>IF($B1480="","",$E1480*VLOOKUP($B1480,'Ürünler'!$A$2:$H$51,8,0))</f>
        <v/>
      </c>
      <c r="I1480" s="2" t="n"/>
    </row>
    <row r="1481">
      <c r="A1481" s="2" t="n"/>
      <c r="B1481" s="2" t="n"/>
      <c r="C1481" s="2" t="n"/>
      <c r="D1481" s="2" t="n"/>
      <c r="E1481" s="2" t="n"/>
      <c r="F1481" s="2" t="n"/>
      <c r="G1481" s="4">
        <f>IF($E1481="","",$E1481*$F1481)</f>
        <v/>
      </c>
      <c r="H1481" s="4">
        <f>IF($B1481="","",$E1481*VLOOKUP($B1481,'Ürünler'!$A$2:$H$51,8,0))</f>
        <v/>
      </c>
      <c r="I1481" s="2" t="n"/>
    </row>
    <row r="1482">
      <c r="A1482" s="2" t="n"/>
      <c r="B1482" s="2" t="n"/>
      <c r="C1482" s="2" t="n"/>
      <c r="D1482" s="2" t="n"/>
      <c r="E1482" s="2" t="n"/>
      <c r="F1482" s="2" t="n"/>
      <c r="G1482" s="4">
        <f>IF($E1482="","",$E1482*$F1482)</f>
        <v/>
      </c>
      <c r="H1482" s="4">
        <f>IF($B1482="","",$E1482*VLOOKUP($B1482,'Ürünler'!$A$2:$H$51,8,0))</f>
        <v/>
      </c>
      <c r="I1482" s="2" t="n"/>
    </row>
    <row r="1483">
      <c r="A1483" s="2" t="n"/>
      <c r="B1483" s="2" t="n"/>
      <c r="C1483" s="2" t="n"/>
      <c r="D1483" s="2" t="n"/>
      <c r="E1483" s="2" t="n"/>
      <c r="F1483" s="2" t="n"/>
      <c r="G1483" s="4">
        <f>IF($E1483="","",$E1483*$F1483)</f>
        <v/>
      </c>
      <c r="H1483" s="4">
        <f>IF($B1483="","",$E1483*VLOOKUP($B1483,'Ürünler'!$A$2:$H$51,8,0))</f>
        <v/>
      </c>
      <c r="I1483" s="2" t="n"/>
    </row>
    <row r="1484">
      <c r="A1484" s="2" t="n"/>
      <c r="B1484" s="2" t="n"/>
      <c r="C1484" s="2" t="n"/>
      <c r="D1484" s="2" t="n"/>
      <c r="E1484" s="2" t="n"/>
      <c r="F1484" s="2" t="n"/>
      <c r="G1484" s="4">
        <f>IF($E1484="","",$E1484*$F1484)</f>
        <v/>
      </c>
      <c r="H1484" s="4">
        <f>IF($B1484="","",$E1484*VLOOKUP($B1484,'Ürünler'!$A$2:$H$51,8,0))</f>
        <v/>
      </c>
      <c r="I1484" s="2" t="n"/>
    </row>
    <row r="1485">
      <c r="A1485" s="2" t="n"/>
      <c r="B1485" s="2" t="n"/>
      <c r="C1485" s="2" t="n"/>
      <c r="D1485" s="2" t="n"/>
      <c r="E1485" s="2" t="n"/>
      <c r="F1485" s="2" t="n"/>
      <c r="G1485" s="4">
        <f>IF($E1485="","",$E1485*$F1485)</f>
        <v/>
      </c>
      <c r="H1485" s="4">
        <f>IF($B1485="","",$E1485*VLOOKUP($B1485,'Ürünler'!$A$2:$H$51,8,0))</f>
        <v/>
      </c>
      <c r="I1485" s="2" t="n"/>
    </row>
    <row r="1486">
      <c r="A1486" s="2" t="n"/>
      <c r="B1486" s="2" t="n"/>
      <c r="C1486" s="2" t="n"/>
      <c r="D1486" s="2" t="n"/>
      <c r="E1486" s="2" t="n"/>
      <c r="F1486" s="2" t="n"/>
      <c r="G1486" s="4">
        <f>IF($E1486="","",$E1486*$F1486)</f>
        <v/>
      </c>
      <c r="H1486" s="4">
        <f>IF($B1486="","",$E1486*VLOOKUP($B1486,'Ürünler'!$A$2:$H$51,8,0))</f>
        <v/>
      </c>
      <c r="I1486" s="2" t="n"/>
    </row>
    <row r="1487">
      <c r="A1487" s="2" t="n"/>
      <c r="B1487" s="2" t="n"/>
      <c r="C1487" s="2" t="n"/>
      <c r="D1487" s="2" t="n"/>
      <c r="E1487" s="2" t="n"/>
      <c r="F1487" s="2" t="n"/>
      <c r="G1487" s="4">
        <f>IF($E1487="","",$E1487*$F1487)</f>
        <v/>
      </c>
      <c r="H1487" s="4">
        <f>IF($B1487="","",$E1487*VLOOKUP($B1487,'Ürünler'!$A$2:$H$51,8,0))</f>
        <v/>
      </c>
      <c r="I1487" s="2" t="n"/>
    </row>
    <row r="1488">
      <c r="A1488" s="2" t="n"/>
      <c r="B1488" s="2" t="n"/>
      <c r="C1488" s="2" t="n"/>
      <c r="D1488" s="2" t="n"/>
      <c r="E1488" s="2" t="n"/>
      <c r="F1488" s="2" t="n"/>
      <c r="G1488" s="4">
        <f>IF($E1488="","",$E1488*$F1488)</f>
        <v/>
      </c>
      <c r="H1488" s="4">
        <f>IF($B1488="","",$E1488*VLOOKUP($B1488,'Ürünler'!$A$2:$H$51,8,0))</f>
        <v/>
      </c>
      <c r="I1488" s="2" t="n"/>
    </row>
    <row r="1489">
      <c r="A1489" s="2" t="n"/>
      <c r="B1489" s="2" t="n"/>
      <c r="C1489" s="2" t="n"/>
      <c r="D1489" s="2" t="n"/>
      <c r="E1489" s="2" t="n"/>
      <c r="F1489" s="2" t="n"/>
      <c r="G1489" s="4">
        <f>IF($E1489="","",$E1489*$F1489)</f>
        <v/>
      </c>
      <c r="H1489" s="4">
        <f>IF($B1489="","",$E1489*VLOOKUP($B1489,'Ürünler'!$A$2:$H$51,8,0))</f>
        <v/>
      </c>
      <c r="I1489" s="2" t="n"/>
    </row>
    <row r="1490">
      <c r="A1490" s="2" t="n"/>
      <c r="B1490" s="2" t="n"/>
      <c r="C1490" s="2" t="n"/>
      <c r="D1490" s="2" t="n"/>
      <c r="E1490" s="2" t="n"/>
      <c r="F1490" s="2" t="n"/>
      <c r="G1490" s="4">
        <f>IF($E1490="","",$E1490*$F1490)</f>
        <v/>
      </c>
      <c r="H1490" s="4">
        <f>IF($B1490="","",$E1490*VLOOKUP($B1490,'Ürünler'!$A$2:$H$51,8,0))</f>
        <v/>
      </c>
      <c r="I1490" s="2" t="n"/>
    </row>
    <row r="1491">
      <c r="A1491" s="2" t="n"/>
      <c r="B1491" s="2" t="n"/>
      <c r="C1491" s="2" t="n"/>
      <c r="D1491" s="2" t="n"/>
      <c r="E1491" s="2" t="n"/>
      <c r="F1491" s="2" t="n"/>
      <c r="G1491" s="4">
        <f>IF($E1491="","",$E1491*$F1491)</f>
        <v/>
      </c>
      <c r="H1491" s="4">
        <f>IF($B1491="","",$E1491*VLOOKUP($B1491,'Ürünler'!$A$2:$H$51,8,0))</f>
        <v/>
      </c>
      <c r="I1491" s="2" t="n"/>
    </row>
    <row r="1492">
      <c r="A1492" s="2" t="n"/>
      <c r="B1492" s="2" t="n"/>
      <c r="C1492" s="2" t="n"/>
      <c r="D1492" s="2" t="n"/>
      <c r="E1492" s="2" t="n"/>
      <c r="F1492" s="2" t="n"/>
      <c r="G1492" s="4">
        <f>IF($E1492="","",$E1492*$F1492)</f>
        <v/>
      </c>
      <c r="H1492" s="4">
        <f>IF($B1492="","",$E1492*VLOOKUP($B1492,'Ürünler'!$A$2:$H$51,8,0))</f>
        <v/>
      </c>
      <c r="I1492" s="2" t="n"/>
    </row>
    <row r="1493">
      <c r="A1493" s="2" t="n"/>
      <c r="B1493" s="2" t="n"/>
      <c r="C1493" s="2" t="n"/>
      <c r="D1493" s="2" t="n"/>
      <c r="E1493" s="2" t="n"/>
      <c r="F1493" s="2" t="n"/>
      <c r="G1493" s="4">
        <f>IF($E1493="","",$E1493*$F1493)</f>
        <v/>
      </c>
      <c r="H1493" s="4">
        <f>IF($B1493="","",$E1493*VLOOKUP($B1493,'Ürünler'!$A$2:$H$51,8,0))</f>
        <v/>
      </c>
      <c r="I1493" s="2" t="n"/>
    </row>
    <row r="1494">
      <c r="A1494" s="2" t="n"/>
      <c r="B1494" s="2" t="n"/>
      <c r="C1494" s="2" t="n"/>
      <c r="D1494" s="2" t="n"/>
      <c r="E1494" s="2" t="n"/>
      <c r="F1494" s="2" t="n"/>
      <c r="G1494" s="4">
        <f>IF($E1494="","",$E1494*$F1494)</f>
        <v/>
      </c>
      <c r="H1494" s="4">
        <f>IF($B1494="","",$E1494*VLOOKUP($B1494,'Ürünler'!$A$2:$H$51,8,0))</f>
        <v/>
      </c>
      <c r="I1494" s="2" t="n"/>
    </row>
    <row r="1495">
      <c r="A1495" s="2" t="n"/>
      <c r="B1495" s="2" t="n"/>
      <c r="C1495" s="2" t="n"/>
      <c r="D1495" s="2" t="n"/>
      <c r="E1495" s="2" t="n"/>
      <c r="F1495" s="2" t="n"/>
      <c r="G1495" s="4">
        <f>IF($E1495="","",$E1495*$F1495)</f>
        <v/>
      </c>
      <c r="H1495" s="4">
        <f>IF($B1495="","",$E1495*VLOOKUP($B1495,'Ürünler'!$A$2:$H$51,8,0))</f>
        <v/>
      </c>
      <c r="I1495" s="2" t="n"/>
    </row>
    <row r="1496">
      <c r="A1496" s="2" t="n"/>
      <c r="B1496" s="2" t="n"/>
      <c r="C1496" s="2" t="n"/>
      <c r="D1496" s="2" t="n"/>
      <c r="E1496" s="2" t="n"/>
      <c r="F1496" s="2" t="n"/>
      <c r="G1496" s="4">
        <f>IF($E1496="","",$E1496*$F1496)</f>
        <v/>
      </c>
      <c r="H1496" s="4">
        <f>IF($B1496="","",$E1496*VLOOKUP($B1496,'Ürünler'!$A$2:$H$51,8,0))</f>
        <v/>
      </c>
      <c r="I1496" s="2" t="n"/>
    </row>
    <row r="1497">
      <c r="A1497" s="2" t="n"/>
      <c r="B1497" s="2" t="n"/>
      <c r="C1497" s="2" t="n"/>
      <c r="D1497" s="2" t="n"/>
      <c r="E1497" s="2" t="n"/>
      <c r="F1497" s="2" t="n"/>
      <c r="G1497" s="4">
        <f>IF($E1497="","",$E1497*$F1497)</f>
        <v/>
      </c>
      <c r="H1497" s="4">
        <f>IF($B1497="","",$E1497*VLOOKUP($B1497,'Ürünler'!$A$2:$H$51,8,0))</f>
        <v/>
      </c>
      <c r="I1497" s="2" t="n"/>
    </row>
    <row r="1498">
      <c r="A1498" s="2" t="n"/>
      <c r="B1498" s="2" t="n"/>
      <c r="C1498" s="2" t="n"/>
      <c r="D1498" s="2" t="n"/>
      <c r="E1498" s="2" t="n"/>
      <c r="F1498" s="2" t="n"/>
      <c r="G1498" s="4">
        <f>IF($E1498="","",$E1498*$F1498)</f>
        <v/>
      </c>
      <c r="H1498" s="4">
        <f>IF($B1498="","",$E1498*VLOOKUP($B1498,'Ürünler'!$A$2:$H$51,8,0))</f>
        <v/>
      </c>
      <c r="I1498" s="2" t="n"/>
    </row>
    <row r="1499">
      <c r="A1499" s="2" t="n"/>
      <c r="B1499" s="2" t="n"/>
      <c r="C1499" s="2" t="n"/>
      <c r="D1499" s="2" t="n"/>
      <c r="E1499" s="2" t="n"/>
      <c r="F1499" s="2" t="n"/>
      <c r="G1499" s="4">
        <f>IF($E1499="","",$E1499*$F1499)</f>
        <v/>
      </c>
      <c r="H1499" s="4">
        <f>IF($B1499="","",$E1499*VLOOKUP($B1499,'Ürünler'!$A$2:$H$51,8,0))</f>
        <v/>
      </c>
      <c r="I1499" s="2" t="n"/>
    </row>
    <row r="1500">
      <c r="A1500" s="2" t="n"/>
      <c r="B1500" s="2" t="n"/>
      <c r="C1500" s="2" t="n"/>
      <c r="D1500" s="2" t="n"/>
      <c r="E1500" s="2" t="n"/>
      <c r="F1500" s="2" t="n"/>
      <c r="G1500" s="4">
        <f>IF($E1500="","",$E1500*$F1500)</f>
        <v/>
      </c>
      <c r="H1500" s="4">
        <f>IF($B1500="","",$E1500*VLOOKUP($B1500,'Ürünler'!$A$2:$H$51,8,0))</f>
        <v/>
      </c>
      <c r="I1500" s="2" t="n"/>
    </row>
  </sheetData>
  <autoFilter ref="A1:I1500"/>
  <conditionalFormatting sqref="A2:I1500">
    <cfRule type="expression" priority="1" dxfId="3">
      <formula>$C2="Çıkış"</formula>
    </cfRule>
  </conditionalFormatting>
  <dataValidations count="2">
    <dataValidation sqref="B2:B1500" showDropDown="0" showInputMessage="0" showErrorMessage="0" allowBlank="1" type="list">
      <formula1>UrunKodlari</formula1>
    </dataValidation>
    <dataValidation sqref="C2:C1500" showDropDown="0" showInputMessage="0" showErrorMessage="0" allowBlank="1" type="list">
      <formula1>"Giriş,Çıkış"</formula1>
    </dataValidation>
  </dataValidations>
  <pageMargins left="0.75" right="0.75" top="1" bottom="1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8" customWidth="1" min="3" max="3"/>
    <col width="12" customWidth="1" min="4" max="4"/>
    <col width="14" customWidth="1" min="5" max="5"/>
    <col width="10" customWidth="1" min="6" max="6"/>
  </cols>
  <sheetData>
    <row r="1" ht="30" customHeight="1">
      <c r="A1" s="1" t="inlineStr">
        <is>
          <t>Ürün Kodu</t>
        </is>
      </c>
      <c r="B1" s="1" t="inlineStr">
        <is>
          <t>Ürün Adı</t>
        </is>
      </c>
      <c r="C1" s="1" t="inlineStr">
        <is>
          <t>Dönem Satış Cirosu</t>
        </is>
      </c>
      <c r="D1" s="1" t="inlineStr">
        <is>
          <t>Pay %</t>
        </is>
      </c>
      <c r="E1" s="1" t="inlineStr">
        <is>
          <t>Kümülatif %</t>
        </is>
      </c>
      <c r="F1" s="1" t="inlineStr">
        <is>
          <t>Sınıf</t>
        </is>
      </c>
    </row>
    <row r="2">
      <c r="A2" s="2">
        <f>'Ürünler'!$A2</f>
        <v/>
      </c>
      <c r="B2" s="2">
        <f>'Ürünler'!$B2</f>
        <v/>
      </c>
      <c r="C2" s="4">
        <f>SUMIFS('Hareketler'!$G$2:$G$1500,'Hareketler'!$B$2:$B$1500,$A2,'Hareketler'!$C$2:$C$1500,"Çıkış")</f>
        <v/>
      </c>
      <c r="D2" s="5">
        <f>IF(SUM($C$2:$C$51)=0,0,$C2/SUM($C$2:$C$51))</f>
        <v/>
      </c>
      <c r="E2" s="5">
        <f>IF(SUM($C$2:$C$51)=0,0,SUMIF($C$2:$C$51,"&gt;="&amp;$C2,$C$2:$C$51)/SUM($C$2:$C$51))</f>
        <v/>
      </c>
      <c r="F2" s="6">
        <f>IF($E2&lt;=0.8,"A",IF($E2&lt;=0.95,"B","C"))</f>
        <v/>
      </c>
    </row>
    <row r="3">
      <c r="A3" s="2">
        <f>'Ürünler'!$A3</f>
        <v/>
      </c>
      <c r="B3" s="2">
        <f>'Ürünler'!$B3</f>
        <v/>
      </c>
      <c r="C3" s="4">
        <f>SUMIFS('Hareketler'!$G$2:$G$1500,'Hareketler'!$B$2:$B$1500,$A3,'Hareketler'!$C$2:$C$1500,"Çıkış")</f>
        <v/>
      </c>
      <c r="D3" s="5">
        <f>IF(SUM($C$2:$C$51)=0,0,$C3/SUM($C$2:$C$51))</f>
        <v/>
      </c>
      <c r="E3" s="5">
        <f>IF(SUM($C$2:$C$51)=0,0,SUMIF($C$2:$C$51,"&gt;="&amp;$C3,$C$2:$C$51)/SUM($C$2:$C$51))</f>
        <v/>
      </c>
      <c r="F3" s="6">
        <f>IF($E3&lt;=0.8,"A",IF($E3&lt;=0.95,"B","C"))</f>
        <v/>
      </c>
    </row>
    <row r="4">
      <c r="A4" s="2">
        <f>'Ürünler'!$A4</f>
        <v/>
      </c>
      <c r="B4" s="2">
        <f>'Ürünler'!$B4</f>
        <v/>
      </c>
      <c r="C4" s="4">
        <f>SUMIFS('Hareketler'!$G$2:$G$1500,'Hareketler'!$B$2:$B$1500,$A4,'Hareketler'!$C$2:$C$1500,"Çıkış")</f>
        <v/>
      </c>
      <c r="D4" s="5">
        <f>IF(SUM($C$2:$C$51)=0,0,$C4/SUM($C$2:$C$51))</f>
        <v/>
      </c>
      <c r="E4" s="5">
        <f>IF(SUM($C$2:$C$51)=0,0,SUMIF($C$2:$C$51,"&gt;="&amp;$C4,$C$2:$C$51)/SUM($C$2:$C$51))</f>
        <v/>
      </c>
      <c r="F4" s="6">
        <f>IF($E4&lt;=0.8,"A",IF($E4&lt;=0.95,"B","C"))</f>
        <v/>
      </c>
    </row>
    <row r="5">
      <c r="A5" s="2">
        <f>'Ürünler'!$A5</f>
        <v/>
      </c>
      <c r="B5" s="2">
        <f>'Ürünler'!$B5</f>
        <v/>
      </c>
      <c r="C5" s="4">
        <f>SUMIFS('Hareketler'!$G$2:$G$1500,'Hareketler'!$B$2:$B$1500,$A5,'Hareketler'!$C$2:$C$1500,"Çıkış")</f>
        <v/>
      </c>
      <c r="D5" s="5">
        <f>IF(SUM($C$2:$C$51)=0,0,$C5/SUM($C$2:$C$51))</f>
        <v/>
      </c>
      <c r="E5" s="5">
        <f>IF(SUM($C$2:$C$51)=0,0,SUMIF($C$2:$C$51,"&gt;="&amp;$C5,$C$2:$C$51)/SUM($C$2:$C$51))</f>
        <v/>
      </c>
      <c r="F5" s="6">
        <f>IF($E5&lt;=0.8,"A",IF($E5&lt;=0.95,"B","C"))</f>
        <v/>
      </c>
    </row>
    <row r="6">
      <c r="A6" s="2">
        <f>'Ürünler'!$A6</f>
        <v/>
      </c>
      <c r="B6" s="2">
        <f>'Ürünler'!$B6</f>
        <v/>
      </c>
      <c r="C6" s="4">
        <f>SUMIFS('Hareketler'!$G$2:$G$1500,'Hareketler'!$B$2:$B$1500,$A6,'Hareketler'!$C$2:$C$1500,"Çıkış")</f>
        <v/>
      </c>
      <c r="D6" s="5">
        <f>IF(SUM($C$2:$C$51)=0,0,$C6/SUM($C$2:$C$51))</f>
        <v/>
      </c>
      <c r="E6" s="5">
        <f>IF(SUM($C$2:$C$51)=0,0,SUMIF($C$2:$C$51,"&gt;="&amp;$C6,$C$2:$C$51)/SUM($C$2:$C$51))</f>
        <v/>
      </c>
      <c r="F6" s="6">
        <f>IF($E6&lt;=0.8,"A",IF($E6&lt;=0.95,"B","C"))</f>
        <v/>
      </c>
    </row>
    <row r="7">
      <c r="A7" s="2">
        <f>'Ürünler'!$A7</f>
        <v/>
      </c>
      <c r="B7" s="2">
        <f>'Ürünler'!$B7</f>
        <v/>
      </c>
      <c r="C7" s="4">
        <f>SUMIFS('Hareketler'!$G$2:$G$1500,'Hareketler'!$B$2:$B$1500,$A7,'Hareketler'!$C$2:$C$1500,"Çıkış")</f>
        <v/>
      </c>
      <c r="D7" s="5">
        <f>IF(SUM($C$2:$C$51)=0,0,$C7/SUM($C$2:$C$51))</f>
        <v/>
      </c>
      <c r="E7" s="5">
        <f>IF(SUM($C$2:$C$51)=0,0,SUMIF($C$2:$C$51,"&gt;="&amp;$C7,$C$2:$C$51)/SUM($C$2:$C$51))</f>
        <v/>
      </c>
      <c r="F7" s="6">
        <f>IF($E7&lt;=0.8,"A",IF($E7&lt;=0.95,"B","C"))</f>
        <v/>
      </c>
    </row>
    <row r="8">
      <c r="A8" s="2">
        <f>'Ürünler'!$A8</f>
        <v/>
      </c>
      <c r="B8" s="2">
        <f>'Ürünler'!$B8</f>
        <v/>
      </c>
      <c r="C8" s="4">
        <f>SUMIFS('Hareketler'!$G$2:$G$1500,'Hareketler'!$B$2:$B$1500,$A8,'Hareketler'!$C$2:$C$1500,"Çıkış")</f>
        <v/>
      </c>
      <c r="D8" s="5">
        <f>IF(SUM($C$2:$C$51)=0,0,$C8/SUM($C$2:$C$51))</f>
        <v/>
      </c>
      <c r="E8" s="5">
        <f>IF(SUM($C$2:$C$51)=0,0,SUMIF($C$2:$C$51,"&gt;="&amp;$C8,$C$2:$C$51)/SUM($C$2:$C$51))</f>
        <v/>
      </c>
      <c r="F8" s="6">
        <f>IF($E8&lt;=0.8,"A",IF($E8&lt;=0.95,"B","C"))</f>
        <v/>
      </c>
    </row>
    <row r="9">
      <c r="A9" s="2">
        <f>'Ürünler'!$A9</f>
        <v/>
      </c>
      <c r="B9" s="2">
        <f>'Ürünler'!$B9</f>
        <v/>
      </c>
      <c r="C9" s="4">
        <f>SUMIFS('Hareketler'!$G$2:$G$1500,'Hareketler'!$B$2:$B$1500,$A9,'Hareketler'!$C$2:$C$1500,"Çıkış")</f>
        <v/>
      </c>
      <c r="D9" s="5">
        <f>IF(SUM($C$2:$C$51)=0,0,$C9/SUM($C$2:$C$51))</f>
        <v/>
      </c>
      <c r="E9" s="5">
        <f>IF(SUM($C$2:$C$51)=0,0,SUMIF($C$2:$C$51,"&gt;="&amp;$C9,$C$2:$C$51)/SUM($C$2:$C$51))</f>
        <v/>
      </c>
      <c r="F9" s="6">
        <f>IF($E9&lt;=0.8,"A",IF($E9&lt;=0.95,"B","C"))</f>
        <v/>
      </c>
    </row>
    <row r="10">
      <c r="A10" s="2">
        <f>'Ürünler'!$A10</f>
        <v/>
      </c>
      <c r="B10" s="2">
        <f>'Ürünler'!$B10</f>
        <v/>
      </c>
      <c r="C10" s="4">
        <f>SUMIFS('Hareketler'!$G$2:$G$1500,'Hareketler'!$B$2:$B$1500,$A10,'Hareketler'!$C$2:$C$1500,"Çıkış")</f>
        <v/>
      </c>
      <c r="D10" s="5">
        <f>IF(SUM($C$2:$C$51)=0,0,$C10/SUM($C$2:$C$51))</f>
        <v/>
      </c>
      <c r="E10" s="5">
        <f>IF(SUM($C$2:$C$51)=0,0,SUMIF($C$2:$C$51,"&gt;="&amp;$C10,$C$2:$C$51)/SUM($C$2:$C$51))</f>
        <v/>
      </c>
      <c r="F10" s="6">
        <f>IF($E10&lt;=0.8,"A",IF($E10&lt;=0.95,"B","C"))</f>
        <v/>
      </c>
    </row>
    <row r="11">
      <c r="A11" s="2">
        <f>'Ürünler'!$A11</f>
        <v/>
      </c>
      <c r="B11" s="2">
        <f>'Ürünler'!$B11</f>
        <v/>
      </c>
      <c r="C11" s="4">
        <f>SUMIFS('Hareketler'!$G$2:$G$1500,'Hareketler'!$B$2:$B$1500,$A11,'Hareketler'!$C$2:$C$1500,"Çıkış")</f>
        <v/>
      </c>
      <c r="D11" s="5">
        <f>IF(SUM($C$2:$C$51)=0,0,$C11/SUM($C$2:$C$51))</f>
        <v/>
      </c>
      <c r="E11" s="5">
        <f>IF(SUM($C$2:$C$51)=0,0,SUMIF($C$2:$C$51,"&gt;="&amp;$C11,$C$2:$C$51)/SUM($C$2:$C$51))</f>
        <v/>
      </c>
      <c r="F11" s="6">
        <f>IF($E11&lt;=0.8,"A",IF($E11&lt;=0.95,"B","C"))</f>
        <v/>
      </c>
    </row>
    <row r="12">
      <c r="A12" s="2">
        <f>'Ürünler'!$A12</f>
        <v/>
      </c>
      <c r="B12" s="2">
        <f>'Ürünler'!$B12</f>
        <v/>
      </c>
      <c r="C12" s="4">
        <f>SUMIFS('Hareketler'!$G$2:$G$1500,'Hareketler'!$B$2:$B$1500,$A12,'Hareketler'!$C$2:$C$1500,"Çıkış")</f>
        <v/>
      </c>
      <c r="D12" s="5">
        <f>IF(SUM($C$2:$C$51)=0,0,$C12/SUM($C$2:$C$51))</f>
        <v/>
      </c>
      <c r="E12" s="5">
        <f>IF(SUM($C$2:$C$51)=0,0,SUMIF($C$2:$C$51,"&gt;="&amp;$C12,$C$2:$C$51)/SUM($C$2:$C$51))</f>
        <v/>
      </c>
      <c r="F12" s="6">
        <f>IF($E12&lt;=0.8,"A",IF($E12&lt;=0.95,"B","C"))</f>
        <v/>
      </c>
    </row>
    <row r="13">
      <c r="A13" s="2">
        <f>'Ürünler'!$A13</f>
        <v/>
      </c>
      <c r="B13" s="2">
        <f>'Ürünler'!$B13</f>
        <v/>
      </c>
      <c r="C13" s="4">
        <f>SUMIFS('Hareketler'!$G$2:$G$1500,'Hareketler'!$B$2:$B$1500,$A13,'Hareketler'!$C$2:$C$1500,"Çıkış")</f>
        <v/>
      </c>
      <c r="D13" s="5">
        <f>IF(SUM($C$2:$C$51)=0,0,$C13/SUM($C$2:$C$51))</f>
        <v/>
      </c>
      <c r="E13" s="5">
        <f>IF(SUM($C$2:$C$51)=0,0,SUMIF($C$2:$C$51,"&gt;="&amp;$C13,$C$2:$C$51)/SUM($C$2:$C$51))</f>
        <v/>
      </c>
      <c r="F13" s="6">
        <f>IF($E13&lt;=0.8,"A",IF($E13&lt;=0.95,"B","C"))</f>
        <v/>
      </c>
    </row>
    <row r="14">
      <c r="A14" s="2">
        <f>'Ürünler'!$A14</f>
        <v/>
      </c>
      <c r="B14" s="2">
        <f>'Ürünler'!$B14</f>
        <v/>
      </c>
      <c r="C14" s="4">
        <f>SUMIFS('Hareketler'!$G$2:$G$1500,'Hareketler'!$B$2:$B$1500,$A14,'Hareketler'!$C$2:$C$1500,"Çıkış")</f>
        <v/>
      </c>
      <c r="D14" s="5">
        <f>IF(SUM($C$2:$C$51)=0,0,$C14/SUM($C$2:$C$51))</f>
        <v/>
      </c>
      <c r="E14" s="5">
        <f>IF(SUM($C$2:$C$51)=0,0,SUMIF($C$2:$C$51,"&gt;="&amp;$C14,$C$2:$C$51)/SUM($C$2:$C$51))</f>
        <v/>
      </c>
      <c r="F14" s="6">
        <f>IF($E14&lt;=0.8,"A",IF($E14&lt;=0.95,"B","C"))</f>
        <v/>
      </c>
    </row>
    <row r="15">
      <c r="A15" s="2">
        <f>'Ürünler'!$A15</f>
        <v/>
      </c>
      <c r="B15" s="2">
        <f>'Ürünler'!$B15</f>
        <v/>
      </c>
      <c r="C15" s="4">
        <f>SUMIFS('Hareketler'!$G$2:$G$1500,'Hareketler'!$B$2:$B$1500,$A15,'Hareketler'!$C$2:$C$1500,"Çıkış")</f>
        <v/>
      </c>
      <c r="D15" s="5">
        <f>IF(SUM($C$2:$C$51)=0,0,$C15/SUM($C$2:$C$51))</f>
        <v/>
      </c>
      <c r="E15" s="5">
        <f>IF(SUM($C$2:$C$51)=0,0,SUMIF($C$2:$C$51,"&gt;="&amp;$C15,$C$2:$C$51)/SUM($C$2:$C$51))</f>
        <v/>
      </c>
      <c r="F15" s="6">
        <f>IF($E15&lt;=0.8,"A",IF($E15&lt;=0.95,"B","C"))</f>
        <v/>
      </c>
    </row>
    <row r="16">
      <c r="A16" s="2">
        <f>'Ürünler'!$A16</f>
        <v/>
      </c>
      <c r="B16" s="2">
        <f>'Ürünler'!$B16</f>
        <v/>
      </c>
      <c r="C16" s="4">
        <f>SUMIFS('Hareketler'!$G$2:$G$1500,'Hareketler'!$B$2:$B$1500,$A16,'Hareketler'!$C$2:$C$1500,"Çıkış")</f>
        <v/>
      </c>
      <c r="D16" s="5">
        <f>IF(SUM($C$2:$C$51)=0,0,$C16/SUM($C$2:$C$51))</f>
        <v/>
      </c>
      <c r="E16" s="5">
        <f>IF(SUM($C$2:$C$51)=0,0,SUMIF($C$2:$C$51,"&gt;="&amp;$C16,$C$2:$C$51)/SUM($C$2:$C$51))</f>
        <v/>
      </c>
      <c r="F16" s="6">
        <f>IF($E16&lt;=0.8,"A",IF($E16&lt;=0.95,"B","C"))</f>
        <v/>
      </c>
    </row>
    <row r="17">
      <c r="A17" s="2">
        <f>'Ürünler'!$A17</f>
        <v/>
      </c>
      <c r="B17" s="2">
        <f>'Ürünler'!$B17</f>
        <v/>
      </c>
      <c r="C17" s="4">
        <f>SUMIFS('Hareketler'!$G$2:$G$1500,'Hareketler'!$B$2:$B$1500,$A17,'Hareketler'!$C$2:$C$1500,"Çıkış")</f>
        <v/>
      </c>
      <c r="D17" s="5">
        <f>IF(SUM($C$2:$C$51)=0,0,$C17/SUM($C$2:$C$51))</f>
        <v/>
      </c>
      <c r="E17" s="5">
        <f>IF(SUM($C$2:$C$51)=0,0,SUMIF($C$2:$C$51,"&gt;="&amp;$C17,$C$2:$C$51)/SUM($C$2:$C$51))</f>
        <v/>
      </c>
      <c r="F17" s="6">
        <f>IF($E17&lt;=0.8,"A",IF($E17&lt;=0.95,"B","C"))</f>
        <v/>
      </c>
    </row>
    <row r="18">
      <c r="A18" s="2">
        <f>'Ürünler'!$A18</f>
        <v/>
      </c>
      <c r="B18" s="2">
        <f>'Ürünler'!$B18</f>
        <v/>
      </c>
      <c r="C18" s="4">
        <f>SUMIFS('Hareketler'!$G$2:$G$1500,'Hareketler'!$B$2:$B$1500,$A18,'Hareketler'!$C$2:$C$1500,"Çıkış")</f>
        <v/>
      </c>
      <c r="D18" s="5">
        <f>IF(SUM($C$2:$C$51)=0,0,$C18/SUM($C$2:$C$51))</f>
        <v/>
      </c>
      <c r="E18" s="5">
        <f>IF(SUM($C$2:$C$51)=0,0,SUMIF($C$2:$C$51,"&gt;="&amp;$C18,$C$2:$C$51)/SUM($C$2:$C$51))</f>
        <v/>
      </c>
      <c r="F18" s="6">
        <f>IF($E18&lt;=0.8,"A",IF($E18&lt;=0.95,"B","C"))</f>
        <v/>
      </c>
    </row>
    <row r="19">
      <c r="A19" s="2">
        <f>'Ürünler'!$A19</f>
        <v/>
      </c>
      <c r="B19" s="2">
        <f>'Ürünler'!$B19</f>
        <v/>
      </c>
      <c r="C19" s="4">
        <f>SUMIFS('Hareketler'!$G$2:$G$1500,'Hareketler'!$B$2:$B$1500,$A19,'Hareketler'!$C$2:$C$1500,"Çıkış")</f>
        <v/>
      </c>
      <c r="D19" s="5">
        <f>IF(SUM($C$2:$C$51)=0,0,$C19/SUM($C$2:$C$51))</f>
        <v/>
      </c>
      <c r="E19" s="5">
        <f>IF(SUM($C$2:$C$51)=0,0,SUMIF($C$2:$C$51,"&gt;="&amp;$C19,$C$2:$C$51)/SUM($C$2:$C$51))</f>
        <v/>
      </c>
      <c r="F19" s="6">
        <f>IF($E19&lt;=0.8,"A",IF($E19&lt;=0.95,"B","C"))</f>
        <v/>
      </c>
    </row>
    <row r="20">
      <c r="A20" s="2">
        <f>'Ürünler'!$A20</f>
        <v/>
      </c>
      <c r="B20" s="2">
        <f>'Ürünler'!$B20</f>
        <v/>
      </c>
      <c r="C20" s="4">
        <f>SUMIFS('Hareketler'!$G$2:$G$1500,'Hareketler'!$B$2:$B$1500,$A20,'Hareketler'!$C$2:$C$1500,"Çıkış")</f>
        <v/>
      </c>
      <c r="D20" s="5">
        <f>IF(SUM($C$2:$C$51)=0,0,$C20/SUM($C$2:$C$51))</f>
        <v/>
      </c>
      <c r="E20" s="5">
        <f>IF(SUM($C$2:$C$51)=0,0,SUMIF($C$2:$C$51,"&gt;="&amp;$C20,$C$2:$C$51)/SUM($C$2:$C$51))</f>
        <v/>
      </c>
      <c r="F20" s="6">
        <f>IF($E20&lt;=0.8,"A",IF($E20&lt;=0.95,"B","C"))</f>
        <v/>
      </c>
    </row>
    <row r="21">
      <c r="A21" s="2">
        <f>'Ürünler'!$A21</f>
        <v/>
      </c>
      <c r="B21" s="2">
        <f>'Ürünler'!$B21</f>
        <v/>
      </c>
      <c r="C21" s="4">
        <f>SUMIFS('Hareketler'!$G$2:$G$1500,'Hareketler'!$B$2:$B$1500,$A21,'Hareketler'!$C$2:$C$1500,"Çıkış")</f>
        <v/>
      </c>
      <c r="D21" s="5">
        <f>IF(SUM($C$2:$C$51)=0,0,$C21/SUM($C$2:$C$51))</f>
        <v/>
      </c>
      <c r="E21" s="5">
        <f>IF(SUM($C$2:$C$51)=0,0,SUMIF($C$2:$C$51,"&gt;="&amp;$C21,$C$2:$C$51)/SUM($C$2:$C$51))</f>
        <v/>
      </c>
      <c r="F21" s="6">
        <f>IF($E21&lt;=0.8,"A",IF($E21&lt;=0.95,"B","C"))</f>
        <v/>
      </c>
    </row>
    <row r="22">
      <c r="A22" s="2">
        <f>'Ürünler'!$A22</f>
        <v/>
      </c>
      <c r="B22" s="2">
        <f>'Ürünler'!$B22</f>
        <v/>
      </c>
      <c r="C22" s="4">
        <f>SUMIFS('Hareketler'!$G$2:$G$1500,'Hareketler'!$B$2:$B$1500,$A22,'Hareketler'!$C$2:$C$1500,"Çıkış")</f>
        <v/>
      </c>
      <c r="D22" s="5">
        <f>IF(SUM($C$2:$C$51)=0,0,$C22/SUM($C$2:$C$51))</f>
        <v/>
      </c>
      <c r="E22" s="5">
        <f>IF(SUM($C$2:$C$51)=0,0,SUMIF($C$2:$C$51,"&gt;="&amp;$C22,$C$2:$C$51)/SUM($C$2:$C$51))</f>
        <v/>
      </c>
      <c r="F22" s="6">
        <f>IF($E22&lt;=0.8,"A",IF($E22&lt;=0.95,"B","C"))</f>
        <v/>
      </c>
    </row>
    <row r="23">
      <c r="A23" s="2">
        <f>'Ürünler'!$A23</f>
        <v/>
      </c>
      <c r="B23" s="2">
        <f>'Ürünler'!$B23</f>
        <v/>
      </c>
      <c r="C23" s="4">
        <f>SUMIFS('Hareketler'!$G$2:$G$1500,'Hareketler'!$B$2:$B$1500,$A23,'Hareketler'!$C$2:$C$1500,"Çıkış")</f>
        <v/>
      </c>
      <c r="D23" s="5">
        <f>IF(SUM($C$2:$C$51)=0,0,$C23/SUM($C$2:$C$51))</f>
        <v/>
      </c>
      <c r="E23" s="5">
        <f>IF(SUM($C$2:$C$51)=0,0,SUMIF($C$2:$C$51,"&gt;="&amp;$C23,$C$2:$C$51)/SUM($C$2:$C$51))</f>
        <v/>
      </c>
      <c r="F23" s="6">
        <f>IF($E23&lt;=0.8,"A",IF($E23&lt;=0.95,"B","C"))</f>
        <v/>
      </c>
    </row>
    <row r="24">
      <c r="A24" s="2">
        <f>'Ürünler'!$A24</f>
        <v/>
      </c>
      <c r="B24" s="2">
        <f>'Ürünler'!$B24</f>
        <v/>
      </c>
      <c r="C24" s="4">
        <f>SUMIFS('Hareketler'!$G$2:$G$1500,'Hareketler'!$B$2:$B$1500,$A24,'Hareketler'!$C$2:$C$1500,"Çıkış")</f>
        <v/>
      </c>
      <c r="D24" s="5">
        <f>IF(SUM($C$2:$C$51)=0,0,$C24/SUM($C$2:$C$51))</f>
        <v/>
      </c>
      <c r="E24" s="5">
        <f>IF(SUM($C$2:$C$51)=0,0,SUMIF($C$2:$C$51,"&gt;="&amp;$C24,$C$2:$C$51)/SUM($C$2:$C$51))</f>
        <v/>
      </c>
      <c r="F24" s="6">
        <f>IF($E24&lt;=0.8,"A",IF($E24&lt;=0.95,"B","C"))</f>
        <v/>
      </c>
    </row>
    <row r="25">
      <c r="A25" s="2">
        <f>'Ürünler'!$A25</f>
        <v/>
      </c>
      <c r="B25" s="2">
        <f>'Ürünler'!$B25</f>
        <v/>
      </c>
      <c r="C25" s="4">
        <f>SUMIFS('Hareketler'!$G$2:$G$1500,'Hareketler'!$B$2:$B$1500,$A25,'Hareketler'!$C$2:$C$1500,"Çıkış")</f>
        <v/>
      </c>
      <c r="D25" s="5">
        <f>IF(SUM($C$2:$C$51)=0,0,$C25/SUM($C$2:$C$51))</f>
        <v/>
      </c>
      <c r="E25" s="5">
        <f>IF(SUM($C$2:$C$51)=0,0,SUMIF($C$2:$C$51,"&gt;="&amp;$C25,$C$2:$C$51)/SUM($C$2:$C$51))</f>
        <v/>
      </c>
      <c r="F25" s="6">
        <f>IF($E25&lt;=0.8,"A",IF($E25&lt;=0.95,"B","C"))</f>
        <v/>
      </c>
    </row>
    <row r="26">
      <c r="A26" s="2">
        <f>'Ürünler'!$A26</f>
        <v/>
      </c>
      <c r="B26" s="2">
        <f>'Ürünler'!$B26</f>
        <v/>
      </c>
      <c r="C26" s="4">
        <f>SUMIFS('Hareketler'!$G$2:$G$1500,'Hareketler'!$B$2:$B$1500,$A26,'Hareketler'!$C$2:$C$1500,"Çıkış")</f>
        <v/>
      </c>
      <c r="D26" s="5">
        <f>IF(SUM($C$2:$C$51)=0,0,$C26/SUM($C$2:$C$51))</f>
        <v/>
      </c>
      <c r="E26" s="5">
        <f>IF(SUM($C$2:$C$51)=0,0,SUMIF($C$2:$C$51,"&gt;="&amp;$C26,$C$2:$C$51)/SUM($C$2:$C$51))</f>
        <v/>
      </c>
      <c r="F26" s="6">
        <f>IF($E26&lt;=0.8,"A",IF($E26&lt;=0.95,"B","C"))</f>
        <v/>
      </c>
    </row>
    <row r="27">
      <c r="A27" s="2">
        <f>'Ürünler'!$A27</f>
        <v/>
      </c>
      <c r="B27" s="2">
        <f>'Ürünler'!$B27</f>
        <v/>
      </c>
      <c r="C27" s="4">
        <f>SUMIFS('Hareketler'!$G$2:$G$1500,'Hareketler'!$B$2:$B$1500,$A27,'Hareketler'!$C$2:$C$1500,"Çıkış")</f>
        <v/>
      </c>
      <c r="D27" s="5">
        <f>IF(SUM($C$2:$C$51)=0,0,$C27/SUM($C$2:$C$51))</f>
        <v/>
      </c>
      <c r="E27" s="5">
        <f>IF(SUM($C$2:$C$51)=0,0,SUMIF($C$2:$C$51,"&gt;="&amp;$C27,$C$2:$C$51)/SUM($C$2:$C$51))</f>
        <v/>
      </c>
      <c r="F27" s="6">
        <f>IF($E27&lt;=0.8,"A",IF($E27&lt;=0.95,"B","C"))</f>
        <v/>
      </c>
    </row>
    <row r="28">
      <c r="A28" s="2">
        <f>'Ürünler'!$A28</f>
        <v/>
      </c>
      <c r="B28" s="2">
        <f>'Ürünler'!$B28</f>
        <v/>
      </c>
      <c r="C28" s="4">
        <f>SUMIFS('Hareketler'!$G$2:$G$1500,'Hareketler'!$B$2:$B$1500,$A28,'Hareketler'!$C$2:$C$1500,"Çıkış")</f>
        <v/>
      </c>
      <c r="D28" s="5">
        <f>IF(SUM($C$2:$C$51)=0,0,$C28/SUM($C$2:$C$51))</f>
        <v/>
      </c>
      <c r="E28" s="5">
        <f>IF(SUM($C$2:$C$51)=0,0,SUMIF($C$2:$C$51,"&gt;="&amp;$C28,$C$2:$C$51)/SUM($C$2:$C$51))</f>
        <v/>
      </c>
      <c r="F28" s="6">
        <f>IF($E28&lt;=0.8,"A",IF($E28&lt;=0.95,"B","C"))</f>
        <v/>
      </c>
    </row>
    <row r="29">
      <c r="A29" s="2">
        <f>'Ürünler'!$A29</f>
        <v/>
      </c>
      <c r="B29" s="2">
        <f>'Ürünler'!$B29</f>
        <v/>
      </c>
      <c r="C29" s="4">
        <f>SUMIFS('Hareketler'!$G$2:$G$1500,'Hareketler'!$B$2:$B$1500,$A29,'Hareketler'!$C$2:$C$1500,"Çıkış")</f>
        <v/>
      </c>
      <c r="D29" s="5">
        <f>IF(SUM($C$2:$C$51)=0,0,$C29/SUM($C$2:$C$51))</f>
        <v/>
      </c>
      <c r="E29" s="5">
        <f>IF(SUM($C$2:$C$51)=0,0,SUMIF($C$2:$C$51,"&gt;="&amp;$C29,$C$2:$C$51)/SUM($C$2:$C$51))</f>
        <v/>
      </c>
      <c r="F29" s="6">
        <f>IF($E29&lt;=0.8,"A",IF($E29&lt;=0.95,"B","C"))</f>
        <v/>
      </c>
    </row>
    <row r="30">
      <c r="A30" s="2">
        <f>'Ürünler'!$A30</f>
        <v/>
      </c>
      <c r="B30" s="2">
        <f>'Ürünler'!$B30</f>
        <v/>
      </c>
      <c r="C30" s="4">
        <f>SUMIFS('Hareketler'!$G$2:$G$1500,'Hareketler'!$B$2:$B$1500,$A30,'Hareketler'!$C$2:$C$1500,"Çıkış")</f>
        <v/>
      </c>
      <c r="D30" s="5">
        <f>IF(SUM($C$2:$C$51)=0,0,$C30/SUM($C$2:$C$51))</f>
        <v/>
      </c>
      <c r="E30" s="5">
        <f>IF(SUM($C$2:$C$51)=0,0,SUMIF($C$2:$C$51,"&gt;="&amp;$C30,$C$2:$C$51)/SUM($C$2:$C$51))</f>
        <v/>
      </c>
      <c r="F30" s="6">
        <f>IF($E30&lt;=0.8,"A",IF($E30&lt;=0.95,"B","C"))</f>
        <v/>
      </c>
    </row>
    <row r="31">
      <c r="A31" s="2">
        <f>'Ürünler'!$A31</f>
        <v/>
      </c>
      <c r="B31" s="2">
        <f>'Ürünler'!$B31</f>
        <v/>
      </c>
      <c r="C31" s="4">
        <f>SUMIFS('Hareketler'!$G$2:$G$1500,'Hareketler'!$B$2:$B$1500,$A31,'Hareketler'!$C$2:$C$1500,"Çıkış")</f>
        <v/>
      </c>
      <c r="D31" s="5">
        <f>IF(SUM($C$2:$C$51)=0,0,$C31/SUM($C$2:$C$51))</f>
        <v/>
      </c>
      <c r="E31" s="5">
        <f>IF(SUM($C$2:$C$51)=0,0,SUMIF($C$2:$C$51,"&gt;="&amp;$C31,$C$2:$C$51)/SUM($C$2:$C$51))</f>
        <v/>
      </c>
      <c r="F31" s="6">
        <f>IF($E31&lt;=0.8,"A",IF($E31&lt;=0.95,"B","C"))</f>
        <v/>
      </c>
    </row>
    <row r="32">
      <c r="A32" s="2">
        <f>'Ürünler'!$A32</f>
        <v/>
      </c>
      <c r="B32" s="2">
        <f>'Ürünler'!$B32</f>
        <v/>
      </c>
      <c r="C32" s="4">
        <f>SUMIFS('Hareketler'!$G$2:$G$1500,'Hareketler'!$B$2:$B$1500,$A32,'Hareketler'!$C$2:$C$1500,"Çıkış")</f>
        <v/>
      </c>
      <c r="D32" s="5">
        <f>IF(SUM($C$2:$C$51)=0,0,$C32/SUM($C$2:$C$51))</f>
        <v/>
      </c>
      <c r="E32" s="5">
        <f>IF(SUM($C$2:$C$51)=0,0,SUMIF($C$2:$C$51,"&gt;="&amp;$C32,$C$2:$C$51)/SUM($C$2:$C$51))</f>
        <v/>
      </c>
      <c r="F32" s="6">
        <f>IF($E32&lt;=0.8,"A",IF($E32&lt;=0.95,"B","C"))</f>
        <v/>
      </c>
    </row>
    <row r="33">
      <c r="A33" s="2">
        <f>'Ürünler'!$A33</f>
        <v/>
      </c>
      <c r="B33" s="2">
        <f>'Ürünler'!$B33</f>
        <v/>
      </c>
      <c r="C33" s="4">
        <f>SUMIFS('Hareketler'!$G$2:$G$1500,'Hareketler'!$B$2:$B$1500,$A33,'Hareketler'!$C$2:$C$1500,"Çıkış")</f>
        <v/>
      </c>
      <c r="D33" s="5">
        <f>IF(SUM($C$2:$C$51)=0,0,$C33/SUM($C$2:$C$51))</f>
        <v/>
      </c>
      <c r="E33" s="5">
        <f>IF(SUM($C$2:$C$51)=0,0,SUMIF($C$2:$C$51,"&gt;="&amp;$C33,$C$2:$C$51)/SUM($C$2:$C$51))</f>
        <v/>
      </c>
      <c r="F33" s="6">
        <f>IF($E33&lt;=0.8,"A",IF($E33&lt;=0.95,"B","C"))</f>
        <v/>
      </c>
    </row>
    <row r="34">
      <c r="A34" s="2">
        <f>'Ürünler'!$A34</f>
        <v/>
      </c>
      <c r="B34" s="2">
        <f>'Ürünler'!$B34</f>
        <v/>
      </c>
      <c r="C34" s="4">
        <f>SUMIFS('Hareketler'!$G$2:$G$1500,'Hareketler'!$B$2:$B$1500,$A34,'Hareketler'!$C$2:$C$1500,"Çıkış")</f>
        <v/>
      </c>
      <c r="D34" s="5">
        <f>IF(SUM($C$2:$C$51)=0,0,$C34/SUM($C$2:$C$51))</f>
        <v/>
      </c>
      <c r="E34" s="5">
        <f>IF(SUM($C$2:$C$51)=0,0,SUMIF($C$2:$C$51,"&gt;="&amp;$C34,$C$2:$C$51)/SUM($C$2:$C$51))</f>
        <v/>
      </c>
      <c r="F34" s="6">
        <f>IF($E34&lt;=0.8,"A",IF($E34&lt;=0.95,"B","C"))</f>
        <v/>
      </c>
    </row>
    <row r="35">
      <c r="A35" s="2">
        <f>'Ürünler'!$A35</f>
        <v/>
      </c>
      <c r="B35" s="2">
        <f>'Ürünler'!$B35</f>
        <v/>
      </c>
      <c r="C35" s="4">
        <f>SUMIFS('Hareketler'!$G$2:$G$1500,'Hareketler'!$B$2:$B$1500,$A35,'Hareketler'!$C$2:$C$1500,"Çıkış")</f>
        <v/>
      </c>
      <c r="D35" s="5">
        <f>IF(SUM($C$2:$C$51)=0,0,$C35/SUM($C$2:$C$51))</f>
        <v/>
      </c>
      <c r="E35" s="5">
        <f>IF(SUM($C$2:$C$51)=0,0,SUMIF($C$2:$C$51,"&gt;="&amp;$C35,$C$2:$C$51)/SUM($C$2:$C$51))</f>
        <v/>
      </c>
      <c r="F35" s="6">
        <f>IF($E35&lt;=0.8,"A",IF($E35&lt;=0.95,"B","C"))</f>
        <v/>
      </c>
    </row>
    <row r="36">
      <c r="A36" s="2">
        <f>'Ürünler'!$A36</f>
        <v/>
      </c>
      <c r="B36" s="2">
        <f>'Ürünler'!$B36</f>
        <v/>
      </c>
      <c r="C36" s="4">
        <f>SUMIFS('Hareketler'!$G$2:$G$1500,'Hareketler'!$B$2:$B$1500,$A36,'Hareketler'!$C$2:$C$1500,"Çıkış")</f>
        <v/>
      </c>
      <c r="D36" s="5">
        <f>IF(SUM($C$2:$C$51)=0,0,$C36/SUM($C$2:$C$51))</f>
        <v/>
      </c>
      <c r="E36" s="5">
        <f>IF(SUM($C$2:$C$51)=0,0,SUMIF($C$2:$C$51,"&gt;="&amp;$C36,$C$2:$C$51)/SUM($C$2:$C$51))</f>
        <v/>
      </c>
      <c r="F36" s="6">
        <f>IF($E36&lt;=0.8,"A",IF($E36&lt;=0.95,"B","C"))</f>
        <v/>
      </c>
    </row>
    <row r="37">
      <c r="A37" s="2">
        <f>'Ürünler'!$A37</f>
        <v/>
      </c>
      <c r="B37" s="2">
        <f>'Ürünler'!$B37</f>
        <v/>
      </c>
      <c r="C37" s="4">
        <f>SUMIFS('Hareketler'!$G$2:$G$1500,'Hareketler'!$B$2:$B$1500,$A37,'Hareketler'!$C$2:$C$1500,"Çıkış")</f>
        <v/>
      </c>
      <c r="D37" s="5">
        <f>IF(SUM($C$2:$C$51)=0,0,$C37/SUM($C$2:$C$51))</f>
        <v/>
      </c>
      <c r="E37" s="5">
        <f>IF(SUM($C$2:$C$51)=0,0,SUMIF($C$2:$C$51,"&gt;="&amp;$C37,$C$2:$C$51)/SUM($C$2:$C$51))</f>
        <v/>
      </c>
      <c r="F37" s="6">
        <f>IF($E37&lt;=0.8,"A",IF($E37&lt;=0.95,"B","C"))</f>
        <v/>
      </c>
    </row>
    <row r="38">
      <c r="A38" s="2">
        <f>'Ürünler'!$A38</f>
        <v/>
      </c>
      <c r="B38" s="2">
        <f>'Ürünler'!$B38</f>
        <v/>
      </c>
      <c r="C38" s="4">
        <f>SUMIFS('Hareketler'!$G$2:$G$1500,'Hareketler'!$B$2:$B$1500,$A38,'Hareketler'!$C$2:$C$1500,"Çıkış")</f>
        <v/>
      </c>
      <c r="D38" s="5">
        <f>IF(SUM($C$2:$C$51)=0,0,$C38/SUM($C$2:$C$51))</f>
        <v/>
      </c>
      <c r="E38" s="5">
        <f>IF(SUM($C$2:$C$51)=0,0,SUMIF($C$2:$C$51,"&gt;="&amp;$C38,$C$2:$C$51)/SUM($C$2:$C$51))</f>
        <v/>
      </c>
      <c r="F38" s="6">
        <f>IF($E38&lt;=0.8,"A",IF($E38&lt;=0.95,"B","C"))</f>
        <v/>
      </c>
    </row>
    <row r="39">
      <c r="A39" s="2">
        <f>'Ürünler'!$A39</f>
        <v/>
      </c>
      <c r="B39" s="2">
        <f>'Ürünler'!$B39</f>
        <v/>
      </c>
      <c r="C39" s="4">
        <f>SUMIFS('Hareketler'!$G$2:$G$1500,'Hareketler'!$B$2:$B$1500,$A39,'Hareketler'!$C$2:$C$1500,"Çıkış")</f>
        <v/>
      </c>
      <c r="D39" s="5">
        <f>IF(SUM($C$2:$C$51)=0,0,$C39/SUM($C$2:$C$51))</f>
        <v/>
      </c>
      <c r="E39" s="5">
        <f>IF(SUM($C$2:$C$51)=0,0,SUMIF($C$2:$C$51,"&gt;="&amp;$C39,$C$2:$C$51)/SUM($C$2:$C$51))</f>
        <v/>
      </c>
      <c r="F39" s="6">
        <f>IF($E39&lt;=0.8,"A",IF($E39&lt;=0.95,"B","C"))</f>
        <v/>
      </c>
    </row>
    <row r="40">
      <c r="A40" s="2">
        <f>'Ürünler'!$A40</f>
        <v/>
      </c>
      <c r="B40" s="2">
        <f>'Ürünler'!$B40</f>
        <v/>
      </c>
      <c r="C40" s="4">
        <f>SUMIFS('Hareketler'!$G$2:$G$1500,'Hareketler'!$B$2:$B$1500,$A40,'Hareketler'!$C$2:$C$1500,"Çıkış")</f>
        <v/>
      </c>
      <c r="D40" s="5">
        <f>IF(SUM($C$2:$C$51)=0,0,$C40/SUM($C$2:$C$51))</f>
        <v/>
      </c>
      <c r="E40" s="5">
        <f>IF(SUM($C$2:$C$51)=0,0,SUMIF($C$2:$C$51,"&gt;="&amp;$C40,$C$2:$C$51)/SUM($C$2:$C$51))</f>
        <v/>
      </c>
      <c r="F40" s="6">
        <f>IF($E40&lt;=0.8,"A",IF($E40&lt;=0.95,"B","C"))</f>
        <v/>
      </c>
    </row>
    <row r="41">
      <c r="A41" s="2">
        <f>'Ürünler'!$A41</f>
        <v/>
      </c>
      <c r="B41" s="2">
        <f>'Ürünler'!$B41</f>
        <v/>
      </c>
      <c r="C41" s="4">
        <f>SUMIFS('Hareketler'!$G$2:$G$1500,'Hareketler'!$B$2:$B$1500,$A41,'Hareketler'!$C$2:$C$1500,"Çıkış")</f>
        <v/>
      </c>
      <c r="D41" s="5">
        <f>IF(SUM($C$2:$C$51)=0,0,$C41/SUM($C$2:$C$51))</f>
        <v/>
      </c>
      <c r="E41" s="5">
        <f>IF(SUM($C$2:$C$51)=0,0,SUMIF($C$2:$C$51,"&gt;="&amp;$C41,$C$2:$C$51)/SUM($C$2:$C$51))</f>
        <v/>
      </c>
      <c r="F41" s="6">
        <f>IF($E41&lt;=0.8,"A",IF($E41&lt;=0.95,"B","C"))</f>
        <v/>
      </c>
    </row>
    <row r="42">
      <c r="A42" s="2">
        <f>'Ürünler'!$A42</f>
        <v/>
      </c>
      <c r="B42" s="2">
        <f>'Ürünler'!$B42</f>
        <v/>
      </c>
      <c r="C42" s="4">
        <f>SUMIFS('Hareketler'!$G$2:$G$1500,'Hareketler'!$B$2:$B$1500,$A42,'Hareketler'!$C$2:$C$1500,"Çıkış")</f>
        <v/>
      </c>
      <c r="D42" s="5">
        <f>IF(SUM($C$2:$C$51)=0,0,$C42/SUM($C$2:$C$51))</f>
        <v/>
      </c>
      <c r="E42" s="5">
        <f>IF(SUM($C$2:$C$51)=0,0,SUMIF($C$2:$C$51,"&gt;="&amp;$C42,$C$2:$C$51)/SUM($C$2:$C$51))</f>
        <v/>
      </c>
      <c r="F42" s="6">
        <f>IF($E42&lt;=0.8,"A",IF($E42&lt;=0.95,"B","C"))</f>
        <v/>
      </c>
    </row>
    <row r="43">
      <c r="A43" s="2">
        <f>'Ürünler'!$A43</f>
        <v/>
      </c>
      <c r="B43" s="2">
        <f>'Ürünler'!$B43</f>
        <v/>
      </c>
      <c r="C43" s="4">
        <f>SUMIFS('Hareketler'!$G$2:$G$1500,'Hareketler'!$B$2:$B$1500,$A43,'Hareketler'!$C$2:$C$1500,"Çıkış")</f>
        <v/>
      </c>
      <c r="D43" s="5">
        <f>IF(SUM($C$2:$C$51)=0,0,$C43/SUM($C$2:$C$51))</f>
        <v/>
      </c>
      <c r="E43" s="5">
        <f>IF(SUM($C$2:$C$51)=0,0,SUMIF($C$2:$C$51,"&gt;="&amp;$C43,$C$2:$C$51)/SUM($C$2:$C$51))</f>
        <v/>
      </c>
      <c r="F43" s="6">
        <f>IF($E43&lt;=0.8,"A",IF($E43&lt;=0.95,"B","C"))</f>
        <v/>
      </c>
    </row>
    <row r="44">
      <c r="A44" s="2">
        <f>'Ürünler'!$A44</f>
        <v/>
      </c>
      <c r="B44" s="2">
        <f>'Ürünler'!$B44</f>
        <v/>
      </c>
      <c r="C44" s="4">
        <f>SUMIFS('Hareketler'!$G$2:$G$1500,'Hareketler'!$B$2:$B$1500,$A44,'Hareketler'!$C$2:$C$1500,"Çıkış")</f>
        <v/>
      </c>
      <c r="D44" s="5">
        <f>IF(SUM($C$2:$C$51)=0,0,$C44/SUM($C$2:$C$51))</f>
        <v/>
      </c>
      <c r="E44" s="5">
        <f>IF(SUM($C$2:$C$51)=0,0,SUMIF($C$2:$C$51,"&gt;="&amp;$C44,$C$2:$C$51)/SUM($C$2:$C$51))</f>
        <v/>
      </c>
      <c r="F44" s="6">
        <f>IF($E44&lt;=0.8,"A",IF($E44&lt;=0.95,"B","C"))</f>
        <v/>
      </c>
    </row>
    <row r="45">
      <c r="A45" s="2">
        <f>'Ürünler'!$A45</f>
        <v/>
      </c>
      <c r="B45" s="2">
        <f>'Ürünler'!$B45</f>
        <v/>
      </c>
      <c r="C45" s="4">
        <f>SUMIFS('Hareketler'!$G$2:$G$1500,'Hareketler'!$B$2:$B$1500,$A45,'Hareketler'!$C$2:$C$1500,"Çıkış")</f>
        <v/>
      </c>
      <c r="D45" s="5">
        <f>IF(SUM($C$2:$C$51)=0,0,$C45/SUM($C$2:$C$51))</f>
        <v/>
      </c>
      <c r="E45" s="5">
        <f>IF(SUM($C$2:$C$51)=0,0,SUMIF($C$2:$C$51,"&gt;="&amp;$C45,$C$2:$C$51)/SUM($C$2:$C$51))</f>
        <v/>
      </c>
      <c r="F45" s="6">
        <f>IF($E45&lt;=0.8,"A",IF($E45&lt;=0.95,"B","C"))</f>
        <v/>
      </c>
    </row>
    <row r="46">
      <c r="A46" s="2">
        <f>'Ürünler'!$A46</f>
        <v/>
      </c>
      <c r="B46" s="2">
        <f>'Ürünler'!$B46</f>
        <v/>
      </c>
      <c r="C46" s="4">
        <f>SUMIFS('Hareketler'!$G$2:$G$1500,'Hareketler'!$B$2:$B$1500,$A46,'Hareketler'!$C$2:$C$1500,"Çıkış")</f>
        <v/>
      </c>
      <c r="D46" s="5">
        <f>IF(SUM($C$2:$C$51)=0,0,$C46/SUM($C$2:$C$51))</f>
        <v/>
      </c>
      <c r="E46" s="5">
        <f>IF(SUM($C$2:$C$51)=0,0,SUMIF($C$2:$C$51,"&gt;="&amp;$C46,$C$2:$C$51)/SUM($C$2:$C$51))</f>
        <v/>
      </c>
      <c r="F46" s="6">
        <f>IF($E46&lt;=0.8,"A",IF($E46&lt;=0.95,"B","C"))</f>
        <v/>
      </c>
    </row>
    <row r="47">
      <c r="A47" s="2">
        <f>'Ürünler'!$A47</f>
        <v/>
      </c>
      <c r="B47" s="2">
        <f>'Ürünler'!$B47</f>
        <v/>
      </c>
      <c r="C47" s="4">
        <f>SUMIFS('Hareketler'!$G$2:$G$1500,'Hareketler'!$B$2:$B$1500,$A47,'Hareketler'!$C$2:$C$1500,"Çıkış")</f>
        <v/>
      </c>
      <c r="D47" s="5">
        <f>IF(SUM($C$2:$C$51)=0,0,$C47/SUM($C$2:$C$51))</f>
        <v/>
      </c>
      <c r="E47" s="5">
        <f>IF(SUM($C$2:$C$51)=0,0,SUMIF($C$2:$C$51,"&gt;="&amp;$C47,$C$2:$C$51)/SUM($C$2:$C$51))</f>
        <v/>
      </c>
      <c r="F47" s="6">
        <f>IF($E47&lt;=0.8,"A",IF($E47&lt;=0.95,"B","C"))</f>
        <v/>
      </c>
    </row>
    <row r="48">
      <c r="A48" s="2">
        <f>'Ürünler'!$A48</f>
        <v/>
      </c>
      <c r="B48" s="2">
        <f>'Ürünler'!$B48</f>
        <v/>
      </c>
      <c r="C48" s="4">
        <f>SUMIFS('Hareketler'!$G$2:$G$1500,'Hareketler'!$B$2:$B$1500,$A48,'Hareketler'!$C$2:$C$1500,"Çıkış")</f>
        <v/>
      </c>
      <c r="D48" s="5">
        <f>IF(SUM($C$2:$C$51)=0,0,$C48/SUM($C$2:$C$51))</f>
        <v/>
      </c>
      <c r="E48" s="5">
        <f>IF(SUM($C$2:$C$51)=0,0,SUMIF($C$2:$C$51,"&gt;="&amp;$C48,$C$2:$C$51)/SUM($C$2:$C$51))</f>
        <v/>
      </c>
      <c r="F48" s="6">
        <f>IF($E48&lt;=0.8,"A",IF($E48&lt;=0.95,"B","C"))</f>
        <v/>
      </c>
    </row>
    <row r="49">
      <c r="A49" s="2">
        <f>'Ürünler'!$A49</f>
        <v/>
      </c>
      <c r="B49" s="2">
        <f>'Ürünler'!$B49</f>
        <v/>
      </c>
      <c r="C49" s="4">
        <f>SUMIFS('Hareketler'!$G$2:$G$1500,'Hareketler'!$B$2:$B$1500,$A49,'Hareketler'!$C$2:$C$1500,"Çıkış")</f>
        <v/>
      </c>
      <c r="D49" s="5">
        <f>IF(SUM($C$2:$C$51)=0,0,$C49/SUM($C$2:$C$51))</f>
        <v/>
      </c>
      <c r="E49" s="5">
        <f>IF(SUM($C$2:$C$51)=0,0,SUMIF($C$2:$C$51,"&gt;="&amp;$C49,$C$2:$C$51)/SUM($C$2:$C$51))</f>
        <v/>
      </c>
      <c r="F49" s="6">
        <f>IF($E49&lt;=0.8,"A",IF($E49&lt;=0.95,"B","C"))</f>
        <v/>
      </c>
    </row>
    <row r="50">
      <c r="A50" s="2">
        <f>'Ürünler'!$A50</f>
        <v/>
      </c>
      <c r="B50" s="2">
        <f>'Ürünler'!$B50</f>
        <v/>
      </c>
      <c r="C50" s="4">
        <f>SUMIFS('Hareketler'!$G$2:$G$1500,'Hareketler'!$B$2:$B$1500,$A50,'Hareketler'!$C$2:$C$1500,"Çıkış")</f>
        <v/>
      </c>
      <c r="D50" s="5">
        <f>IF(SUM($C$2:$C$51)=0,0,$C50/SUM($C$2:$C$51))</f>
        <v/>
      </c>
      <c r="E50" s="5">
        <f>IF(SUM($C$2:$C$51)=0,0,SUMIF($C$2:$C$51,"&gt;="&amp;$C50,$C$2:$C$51)/SUM($C$2:$C$51))</f>
        <v/>
      </c>
      <c r="F50" s="6">
        <f>IF($E50&lt;=0.8,"A",IF($E50&lt;=0.95,"B","C"))</f>
        <v/>
      </c>
    </row>
    <row r="51">
      <c r="A51" s="2">
        <f>'Ürünler'!$A51</f>
        <v/>
      </c>
      <c r="B51" s="2">
        <f>'Ürünler'!$B51</f>
        <v/>
      </c>
      <c r="C51" s="4">
        <f>SUMIFS('Hareketler'!$G$2:$G$1500,'Hareketler'!$B$2:$B$1500,$A51,'Hareketler'!$C$2:$C$1500,"Çıkış")</f>
        <v/>
      </c>
      <c r="D51" s="5">
        <f>IF(SUM($C$2:$C$51)=0,0,$C51/SUM($C$2:$C$51))</f>
        <v/>
      </c>
      <c r="E51" s="5">
        <f>IF(SUM($C$2:$C$51)=0,0,SUMIF($C$2:$C$51,"&gt;="&amp;$C51,$C$2:$C$51)/SUM($C$2:$C$51))</f>
        <v/>
      </c>
      <c r="F51" s="6">
        <f>IF($E51&lt;=0.8,"A",IF($E51&lt;=0.95,"B","C"))</f>
        <v/>
      </c>
    </row>
    <row r="53">
      <c r="A53" s="8" t="inlineStr">
        <is>
          <t>A grubu ürün sayısı</t>
        </is>
      </c>
      <c r="C53" s="12">
        <f>COUNTIF($F$2:$F$51,"A")</f>
        <v/>
      </c>
    </row>
    <row r="54">
      <c r="A54" s="8" t="inlineStr">
        <is>
          <t>B grubu ürün sayısı</t>
        </is>
      </c>
      <c r="C54" s="12">
        <f>COUNTIF($F$2:$F$51,"B")</f>
        <v/>
      </c>
    </row>
    <row r="55">
      <c r="A55" s="8" t="inlineStr">
        <is>
          <t>C grubu ürün sayısı</t>
        </is>
      </c>
      <c r="C55" s="12">
        <f>COUNTIF($F$2:$F$51,"C")</f>
        <v/>
      </c>
    </row>
    <row r="57">
      <c r="A57" s="13" t="inlineStr">
        <is>
          <t>A: cironun ilk %80'ini yapanlar · B: sonraki %15 · C: son %5. Sıralama gerekmez, formül kendiliğinden hesaplar.</t>
        </is>
      </c>
    </row>
  </sheetData>
  <conditionalFormatting sqref="A2:F51">
    <cfRule type="expression" priority="1" dxfId="4">
      <formula>$F2="A"</formula>
    </cfRule>
    <cfRule type="expression" priority="2" dxfId="1">
      <formula>$F2="B"</formula>
    </cfRule>
    <cfRule type="expression" priority="3" dxfId="5">
      <formula>$F2="C"</formula>
    </cfRule>
  </conditionalFormatting>
  <pageMargins left="0.75" right="0.75" top="1" bottom="1" header="0.5" footer="0.5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23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8" customWidth="1" min="4" max="4"/>
    <col width="18" customWidth="1" min="5" max="5"/>
  </cols>
  <sheetData>
    <row r="1" ht="26" customHeight="1">
      <c r="A1" s="1" t="inlineStr">
        <is>
          <t>Ay</t>
        </is>
      </c>
      <c r="B1" s="1" t="inlineStr">
        <is>
          <t>Giriş Miktarı</t>
        </is>
      </c>
      <c r="C1" s="1" t="inlineStr">
        <is>
          <t>Çıkış Miktarı</t>
        </is>
      </c>
      <c r="D1" s="1" t="inlineStr">
        <is>
          <t>Çıkış Cirosu</t>
        </is>
      </c>
      <c r="E1" s="1" t="inlineStr">
        <is>
          <t>Çıkış Maliyeti</t>
        </is>
      </c>
    </row>
    <row r="2">
      <c r="A2" s="14" t="n">
        <v>45901</v>
      </c>
      <c r="B2" s="3">
        <f>SUMIFS('Hareketler'!$E$2:$E$1500,'Hareketler'!$C$2:$C$1500,"Giriş",'Hareketler'!$A$2:$A$1500,"&gt;="&amp;$A2,'Hareketler'!$A$2:$A$1500,"&lt;="&amp;EOMONTH($A2,0))</f>
        <v/>
      </c>
      <c r="C2" s="3">
        <f>SUMIFS('Hareketler'!$E$2:$E$1500,'Hareketler'!$C$2:$C$1500,"Çıkış",'Hareketler'!$A$2:$A$1500,"&gt;="&amp;$A2,'Hareketler'!$A$2:$A$1500,"&lt;="&amp;EOMONTH($A2,0))</f>
        <v/>
      </c>
      <c r="D2" s="4">
        <f>SUMIFS('Hareketler'!$G$2:$G$1500,'Hareketler'!$C$2:$C$1500,"Çıkış",'Hareketler'!$A$2:$A$1500,"&gt;="&amp;$A2,'Hareketler'!$A$2:$A$1500,"&lt;="&amp;EOMONTH($A2,0))</f>
        <v/>
      </c>
      <c r="E2" s="4">
        <f>SUMIFS('Hareketler'!$H$2:$H$1500,'Hareketler'!$C$2:$C$1500,"Çıkış",'Hareketler'!$A$2:$A$1500,"&gt;="&amp;$A2,'Hareketler'!$A$2:$A$1500,"&lt;="&amp;EOMONTH($A2,0))</f>
        <v/>
      </c>
    </row>
    <row r="3">
      <c r="A3" s="14" t="n">
        <v>45931</v>
      </c>
      <c r="B3" s="3">
        <f>SUMIFS('Hareketler'!$E$2:$E$1500,'Hareketler'!$C$2:$C$1500,"Giriş",'Hareketler'!$A$2:$A$1500,"&gt;="&amp;$A3,'Hareketler'!$A$2:$A$1500,"&lt;="&amp;EOMONTH($A3,0))</f>
        <v/>
      </c>
      <c r="C3" s="3">
        <f>SUMIFS('Hareketler'!$E$2:$E$1500,'Hareketler'!$C$2:$C$1500,"Çıkış",'Hareketler'!$A$2:$A$1500,"&gt;="&amp;$A3,'Hareketler'!$A$2:$A$1500,"&lt;="&amp;EOMONTH($A3,0))</f>
        <v/>
      </c>
      <c r="D3" s="4">
        <f>SUMIFS('Hareketler'!$G$2:$G$1500,'Hareketler'!$C$2:$C$1500,"Çıkış",'Hareketler'!$A$2:$A$1500,"&gt;="&amp;$A3,'Hareketler'!$A$2:$A$1500,"&lt;="&amp;EOMONTH($A3,0))</f>
        <v/>
      </c>
      <c r="E3" s="4">
        <f>SUMIFS('Hareketler'!$H$2:$H$1500,'Hareketler'!$C$2:$C$1500,"Çıkış",'Hareketler'!$A$2:$A$1500,"&gt;="&amp;$A3,'Hareketler'!$A$2:$A$1500,"&lt;="&amp;EOMONTH($A3,0))</f>
        <v/>
      </c>
    </row>
    <row r="4">
      <c r="A4" s="14" t="n">
        <v>45962</v>
      </c>
      <c r="B4" s="3">
        <f>SUMIFS('Hareketler'!$E$2:$E$1500,'Hareketler'!$C$2:$C$1500,"Giriş",'Hareketler'!$A$2:$A$1500,"&gt;="&amp;$A4,'Hareketler'!$A$2:$A$1500,"&lt;="&amp;EOMONTH($A4,0))</f>
        <v/>
      </c>
      <c r="C4" s="3">
        <f>SUMIFS('Hareketler'!$E$2:$E$1500,'Hareketler'!$C$2:$C$1500,"Çıkış",'Hareketler'!$A$2:$A$1500,"&gt;="&amp;$A4,'Hareketler'!$A$2:$A$1500,"&lt;="&amp;EOMONTH($A4,0))</f>
        <v/>
      </c>
      <c r="D4" s="4">
        <f>SUMIFS('Hareketler'!$G$2:$G$1500,'Hareketler'!$C$2:$C$1500,"Çıkış",'Hareketler'!$A$2:$A$1500,"&gt;="&amp;$A4,'Hareketler'!$A$2:$A$1500,"&lt;="&amp;EOMONTH($A4,0))</f>
        <v/>
      </c>
      <c r="E4" s="4">
        <f>SUMIFS('Hareketler'!$H$2:$H$1500,'Hareketler'!$C$2:$C$1500,"Çıkış",'Hareketler'!$A$2:$A$1500,"&gt;="&amp;$A4,'Hareketler'!$A$2:$A$1500,"&lt;="&amp;EOMONTH($A4,0))</f>
        <v/>
      </c>
    </row>
    <row r="5">
      <c r="A5" s="14" t="n">
        <v>45992</v>
      </c>
      <c r="B5" s="3">
        <f>SUMIFS('Hareketler'!$E$2:$E$1500,'Hareketler'!$C$2:$C$1500,"Giriş",'Hareketler'!$A$2:$A$1500,"&gt;="&amp;$A5,'Hareketler'!$A$2:$A$1500,"&lt;="&amp;EOMONTH($A5,0))</f>
        <v/>
      </c>
      <c r="C5" s="3">
        <f>SUMIFS('Hareketler'!$E$2:$E$1500,'Hareketler'!$C$2:$C$1500,"Çıkış",'Hareketler'!$A$2:$A$1500,"&gt;="&amp;$A5,'Hareketler'!$A$2:$A$1500,"&lt;="&amp;EOMONTH($A5,0))</f>
        <v/>
      </c>
      <c r="D5" s="4">
        <f>SUMIFS('Hareketler'!$G$2:$G$1500,'Hareketler'!$C$2:$C$1500,"Çıkış",'Hareketler'!$A$2:$A$1500,"&gt;="&amp;$A5,'Hareketler'!$A$2:$A$1500,"&lt;="&amp;EOMONTH($A5,0))</f>
        <v/>
      </c>
      <c r="E5" s="4">
        <f>SUMIFS('Hareketler'!$H$2:$H$1500,'Hareketler'!$C$2:$C$1500,"Çıkış",'Hareketler'!$A$2:$A$1500,"&gt;="&amp;$A5,'Hareketler'!$A$2:$A$1500,"&lt;="&amp;EOMONTH($A5,0))</f>
        <v/>
      </c>
    </row>
    <row r="6">
      <c r="A6" s="14" t="n">
        <v>46023</v>
      </c>
      <c r="B6" s="3">
        <f>SUMIFS('Hareketler'!$E$2:$E$1500,'Hareketler'!$C$2:$C$1500,"Giriş",'Hareketler'!$A$2:$A$1500,"&gt;="&amp;$A6,'Hareketler'!$A$2:$A$1500,"&lt;="&amp;EOMONTH($A6,0))</f>
        <v/>
      </c>
      <c r="C6" s="3">
        <f>SUMIFS('Hareketler'!$E$2:$E$1500,'Hareketler'!$C$2:$C$1500,"Çıkış",'Hareketler'!$A$2:$A$1500,"&gt;="&amp;$A6,'Hareketler'!$A$2:$A$1500,"&lt;="&amp;EOMONTH($A6,0))</f>
        <v/>
      </c>
      <c r="D6" s="4">
        <f>SUMIFS('Hareketler'!$G$2:$G$1500,'Hareketler'!$C$2:$C$1500,"Çıkış",'Hareketler'!$A$2:$A$1500,"&gt;="&amp;$A6,'Hareketler'!$A$2:$A$1500,"&lt;="&amp;EOMONTH($A6,0))</f>
        <v/>
      </c>
      <c r="E6" s="4">
        <f>SUMIFS('Hareketler'!$H$2:$H$1500,'Hareketler'!$C$2:$C$1500,"Çıkış",'Hareketler'!$A$2:$A$1500,"&gt;="&amp;$A6,'Hareketler'!$A$2:$A$1500,"&lt;="&amp;EOMONTH($A6,0))</f>
        <v/>
      </c>
    </row>
    <row r="7">
      <c r="A7" s="14" t="n">
        <v>46054</v>
      </c>
      <c r="B7" s="3">
        <f>SUMIFS('Hareketler'!$E$2:$E$1500,'Hareketler'!$C$2:$C$1500,"Giriş",'Hareketler'!$A$2:$A$1500,"&gt;="&amp;$A7,'Hareketler'!$A$2:$A$1500,"&lt;="&amp;EOMONTH($A7,0))</f>
        <v/>
      </c>
      <c r="C7" s="3">
        <f>SUMIFS('Hareketler'!$E$2:$E$1500,'Hareketler'!$C$2:$C$1500,"Çıkış",'Hareketler'!$A$2:$A$1500,"&gt;="&amp;$A7,'Hareketler'!$A$2:$A$1500,"&lt;="&amp;EOMONTH($A7,0))</f>
        <v/>
      </c>
      <c r="D7" s="4">
        <f>SUMIFS('Hareketler'!$G$2:$G$1500,'Hareketler'!$C$2:$C$1500,"Çıkış",'Hareketler'!$A$2:$A$1500,"&gt;="&amp;$A7,'Hareketler'!$A$2:$A$1500,"&lt;="&amp;EOMONTH($A7,0))</f>
        <v/>
      </c>
      <c r="E7" s="4">
        <f>SUMIFS('Hareketler'!$H$2:$H$1500,'Hareketler'!$C$2:$C$1500,"Çıkış",'Hareketler'!$A$2:$A$1500,"&gt;="&amp;$A7,'Hareketler'!$A$2:$A$1500,"&lt;="&amp;EOMONTH($A7,0))</f>
        <v/>
      </c>
    </row>
    <row r="8">
      <c r="A8" s="14" t="n">
        <v>46082</v>
      </c>
      <c r="B8" s="3">
        <f>SUMIFS('Hareketler'!$E$2:$E$1500,'Hareketler'!$C$2:$C$1500,"Giriş",'Hareketler'!$A$2:$A$1500,"&gt;="&amp;$A8,'Hareketler'!$A$2:$A$1500,"&lt;="&amp;EOMONTH($A8,0))</f>
        <v/>
      </c>
      <c r="C8" s="3">
        <f>SUMIFS('Hareketler'!$E$2:$E$1500,'Hareketler'!$C$2:$C$1500,"Çıkış",'Hareketler'!$A$2:$A$1500,"&gt;="&amp;$A8,'Hareketler'!$A$2:$A$1500,"&lt;="&amp;EOMONTH($A8,0))</f>
        <v/>
      </c>
      <c r="D8" s="4">
        <f>SUMIFS('Hareketler'!$G$2:$G$1500,'Hareketler'!$C$2:$C$1500,"Çıkış",'Hareketler'!$A$2:$A$1500,"&gt;="&amp;$A8,'Hareketler'!$A$2:$A$1500,"&lt;="&amp;EOMONTH($A8,0))</f>
        <v/>
      </c>
      <c r="E8" s="4">
        <f>SUMIFS('Hareketler'!$H$2:$H$1500,'Hareketler'!$C$2:$C$1500,"Çıkış",'Hareketler'!$A$2:$A$1500,"&gt;="&amp;$A8,'Hareketler'!$A$2:$A$1500,"&lt;="&amp;EOMONTH($A8,0))</f>
        <v/>
      </c>
    </row>
    <row r="9">
      <c r="A9" s="14" t="n">
        <v>46113</v>
      </c>
      <c r="B9" s="3">
        <f>SUMIFS('Hareketler'!$E$2:$E$1500,'Hareketler'!$C$2:$C$1500,"Giriş",'Hareketler'!$A$2:$A$1500,"&gt;="&amp;$A9,'Hareketler'!$A$2:$A$1500,"&lt;="&amp;EOMONTH($A9,0))</f>
        <v/>
      </c>
      <c r="C9" s="3">
        <f>SUMIFS('Hareketler'!$E$2:$E$1500,'Hareketler'!$C$2:$C$1500,"Çıkış",'Hareketler'!$A$2:$A$1500,"&gt;="&amp;$A9,'Hareketler'!$A$2:$A$1500,"&lt;="&amp;EOMONTH($A9,0))</f>
        <v/>
      </c>
      <c r="D9" s="4">
        <f>SUMIFS('Hareketler'!$G$2:$G$1500,'Hareketler'!$C$2:$C$1500,"Çıkış",'Hareketler'!$A$2:$A$1500,"&gt;="&amp;$A9,'Hareketler'!$A$2:$A$1500,"&lt;="&amp;EOMONTH($A9,0))</f>
        <v/>
      </c>
      <c r="E9" s="4">
        <f>SUMIFS('Hareketler'!$H$2:$H$1500,'Hareketler'!$C$2:$C$1500,"Çıkış",'Hareketler'!$A$2:$A$1500,"&gt;="&amp;$A9,'Hareketler'!$A$2:$A$1500,"&lt;="&amp;EOMONTH($A9,0))</f>
        <v/>
      </c>
    </row>
    <row r="10">
      <c r="A10" s="14" t="n">
        <v>46143</v>
      </c>
      <c r="B10" s="3">
        <f>SUMIFS('Hareketler'!$E$2:$E$1500,'Hareketler'!$C$2:$C$1500,"Giriş",'Hareketler'!$A$2:$A$1500,"&gt;="&amp;$A10,'Hareketler'!$A$2:$A$1500,"&lt;="&amp;EOMONTH($A10,0))</f>
        <v/>
      </c>
      <c r="C10" s="3">
        <f>SUMIFS('Hareketler'!$E$2:$E$1500,'Hareketler'!$C$2:$C$1500,"Çıkış",'Hareketler'!$A$2:$A$1500,"&gt;="&amp;$A10,'Hareketler'!$A$2:$A$1500,"&lt;="&amp;EOMONTH($A10,0))</f>
        <v/>
      </c>
      <c r="D10" s="4">
        <f>SUMIFS('Hareketler'!$G$2:$G$1500,'Hareketler'!$C$2:$C$1500,"Çıkış",'Hareketler'!$A$2:$A$1500,"&gt;="&amp;$A10,'Hareketler'!$A$2:$A$1500,"&lt;="&amp;EOMONTH($A10,0))</f>
        <v/>
      </c>
      <c r="E10" s="4">
        <f>SUMIFS('Hareketler'!$H$2:$H$1500,'Hareketler'!$C$2:$C$1500,"Çıkış",'Hareketler'!$A$2:$A$1500,"&gt;="&amp;$A10,'Hareketler'!$A$2:$A$1500,"&lt;="&amp;EOMONTH($A10,0))</f>
        <v/>
      </c>
    </row>
    <row r="11">
      <c r="A11" s="14" t="n">
        <v>46174</v>
      </c>
      <c r="B11" s="3">
        <f>SUMIFS('Hareketler'!$E$2:$E$1500,'Hareketler'!$C$2:$C$1500,"Giriş",'Hareketler'!$A$2:$A$1500,"&gt;="&amp;$A11,'Hareketler'!$A$2:$A$1500,"&lt;="&amp;EOMONTH($A11,0))</f>
        <v/>
      </c>
      <c r="C11" s="3">
        <f>SUMIFS('Hareketler'!$E$2:$E$1500,'Hareketler'!$C$2:$C$1500,"Çıkış",'Hareketler'!$A$2:$A$1500,"&gt;="&amp;$A11,'Hareketler'!$A$2:$A$1500,"&lt;="&amp;EOMONTH($A11,0))</f>
        <v/>
      </c>
      <c r="D11" s="4">
        <f>SUMIFS('Hareketler'!$G$2:$G$1500,'Hareketler'!$C$2:$C$1500,"Çıkış",'Hareketler'!$A$2:$A$1500,"&gt;="&amp;$A11,'Hareketler'!$A$2:$A$1500,"&lt;="&amp;EOMONTH($A11,0))</f>
        <v/>
      </c>
      <c r="E11" s="4">
        <f>SUMIFS('Hareketler'!$H$2:$H$1500,'Hareketler'!$C$2:$C$1500,"Çıkış",'Hareketler'!$A$2:$A$1500,"&gt;="&amp;$A11,'Hareketler'!$A$2:$A$1500,"&lt;="&amp;EOMONTH($A11,0))</f>
        <v/>
      </c>
    </row>
    <row r="12">
      <c r="A12" s="14" t="n">
        <v>46204</v>
      </c>
      <c r="B12" s="3">
        <f>SUMIFS('Hareketler'!$E$2:$E$1500,'Hareketler'!$C$2:$C$1500,"Giriş",'Hareketler'!$A$2:$A$1500,"&gt;="&amp;$A12,'Hareketler'!$A$2:$A$1500,"&lt;="&amp;EOMONTH($A12,0))</f>
        <v/>
      </c>
      <c r="C12" s="3">
        <f>SUMIFS('Hareketler'!$E$2:$E$1500,'Hareketler'!$C$2:$C$1500,"Çıkış",'Hareketler'!$A$2:$A$1500,"&gt;="&amp;$A12,'Hareketler'!$A$2:$A$1500,"&lt;="&amp;EOMONTH($A12,0))</f>
        <v/>
      </c>
      <c r="D12" s="4">
        <f>SUMIFS('Hareketler'!$G$2:$G$1500,'Hareketler'!$C$2:$C$1500,"Çıkış",'Hareketler'!$A$2:$A$1500,"&gt;="&amp;$A12,'Hareketler'!$A$2:$A$1500,"&lt;="&amp;EOMONTH($A12,0))</f>
        <v/>
      </c>
      <c r="E12" s="4">
        <f>SUMIFS('Hareketler'!$H$2:$H$1500,'Hareketler'!$C$2:$C$1500,"Çıkış",'Hareketler'!$A$2:$A$1500,"&gt;="&amp;$A12,'Hareketler'!$A$2:$A$1500,"&lt;="&amp;EOMONTH($A12,0))</f>
        <v/>
      </c>
    </row>
    <row r="13">
      <c r="A13" s="14" t="n">
        <v>46235</v>
      </c>
      <c r="B13" s="3">
        <f>SUMIFS('Hareketler'!$E$2:$E$1500,'Hareketler'!$C$2:$C$1500,"Giriş",'Hareketler'!$A$2:$A$1500,"&gt;="&amp;$A13,'Hareketler'!$A$2:$A$1500,"&lt;="&amp;EOMONTH($A13,0))</f>
        <v/>
      </c>
      <c r="C13" s="3">
        <f>SUMIFS('Hareketler'!$E$2:$E$1500,'Hareketler'!$C$2:$C$1500,"Çıkış",'Hareketler'!$A$2:$A$1500,"&gt;="&amp;$A13,'Hareketler'!$A$2:$A$1500,"&lt;="&amp;EOMONTH($A13,0))</f>
        <v/>
      </c>
      <c r="D13" s="4">
        <f>SUMIFS('Hareketler'!$G$2:$G$1500,'Hareketler'!$C$2:$C$1500,"Çıkış",'Hareketler'!$A$2:$A$1500,"&gt;="&amp;$A13,'Hareketler'!$A$2:$A$1500,"&lt;="&amp;EOMONTH($A13,0))</f>
        <v/>
      </c>
      <c r="E13" s="4">
        <f>SUMIFS('Hareketler'!$H$2:$H$1500,'Hareketler'!$C$2:$C$1500,"Çıkış",'Hareketler'!$A$2:$A$1500,"&gt;="&amp;$A13,'Hareketler'!$A$2:$A$1500,"&lt;="&amp;EOMONTH($A13,0))</f>
        <v/>
      </c>
    </row>
    <row r="16">
      <c r="A16" s="7" t="inlineStr">
        <is>
          <t>STOK DEVİR HIZI</t>
        </is>
      </c>
    </row>
    <row r="17">
      <c r="A17" s="8" t="inlineStr">
        <is>
          <t>Dönem Çıkış Maliyeti (12 ay)</t>
        </is>
      </c>
      <c r="C17" s="15">
        <f>SUM($E$2:$E$13)</f>
        <v/>
      </c>
    </row>
    <row r="18">
      <c r="A18" s="8" t="inlineStr">
        <is>
          <t>Mevcut Stok Değeri</t>
        </is>
      </c>
      <c r="C18" s="15">
        <f>SUM('Ürünler'!$L$2:$L$51)</f>
        <v/>
      </c>
    </row>
    <row r="19">
      <c r="A19" s="16" t="inlineStr">
        <is>
          <t>Devir Hızı (yaklaşık, kez/yıl)</t>
        </is>
      </c>
      <c r="C19" s="17">
        <f>IF($C$18=0,"",$C$17/$C$18)</f>
        <v/>
      </c>
    </row>
    <row r="20">
      <c r="A20" s="8" t="inlineStr">
        <is>
          <t>Ortalama Stok Devir Günü</t>
        </is>
      </c>
      <c r="C20" s="18">
        <f>IF($C$19=0,"",365/$C$19)</f>
        <v/>
      </c>
    </row>
    <row r="22">
      <c r="A22" s="19" t="inlineStr">
        <is>
          <t>⚠ Devir hızının kitabi formülü ORTALAMA stok değerini kullanır. Bu şablon tek anlık stok değerini kullandığı için sonuç YAKLAŞIKTIR; eğilim takibi için uygundur, resmi raporlama için değil.</t>
        </is>
      </c>
    </row>
    <row r="23"/>
  </sheetData>
  <mergeCells count="1">
    <mergeCell ref="A22:E23"/>
  </mergeCells>
  <pageMargins left="0.75" right="0.75" top="1" bottom="1" header="0.5" footer="0.5"/>
  <pageSetup orientation="landscape" paperSize="9" fitToHeight="0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B4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1" ht="26" customHeight="1">
      <c r="B1" s="20" t="inlineStr">
        <is>
          <t>Stok Takip Şablonu — Kullanım Kılavuzu</t>
        </is>
      </c>
    </row>
    <row r="2">
      <c r="B2" s="21" t="inlineStr"/>
    </row>
    <row r="3" ht="20" customHeight="1">
      <c r="B3" s="22" t="inlineStr">
        <is>
          <t>SEKMELER NE İŞE YARAR</t>
        </is>
      </c>
    </row>
    <row r="4">
      <c r="B4" s="21" t="inlineStr">
        <is>
          <t>Ürünler      → Ürün kartları. Mevcut stok ve stok değeri KENDİLİĞİNDEN hesaplanır, elle yazmayın.</t>
        </is>
      </c>
    </row>
    <row r="5">
      <c r="B5" s="21" t="inlineStr">
        <is>
          <t>Hareketler   → Tek defter: her giriş ve çıkış buraya bir satır olarak yazılır.</t>
        </is>
      </c>
    </row>
    <row r="6">
      <c r="B6" s="21" t="inlineStr">
        <is>
          <t>ABC Analizi  → Ürünleri ciro katkısına göre A / B / C olarak sınıflar.</t>
        </is>
      </c>
    </row>
    <row r="7">
      <c r="B7" s="21" t="inlineStr">
        <is>
          <t>Aylık Analiz → 12 aylık giriş-çıkış tablosu, grafik ve devir hızı.</t>
        </is>
      </c>
    </row>
    <row r="8">
      <c r="B8" s="21" t="inlineStr"/>
    </row>
    <row r="9" ht="20" customHeight="1">
      <c r="B9" s="22" t="inlineStr">
        <is>
          <t>GÜNLÜK KULLANIM</t>
        </is>
      </c>
    </row>
    <row r="10">
      <c r="B10" s="21" t="inlineStr">
        <is>
          <t>1. Yeni ürünü 'Ürünler' sekmesine ekleyin: kod, ad, birim, min/max stok, maliyet ve satış fiyatı.</t>
        </is>
      </c>
    </row>
    <row r="11">
      <c r="B11" s="21" t="inlineStr">
        <is>
          <t>2. Mal girdiğinde/çıktığında 'Hareketler'e satır ekleyin. Ürün Kodu ve Tür hücrelerinde açılır liste var.</t>
        </is>
      </c>
    </row>
    <row r="12">
      <c r="B12" s="21" t="inlineStr">
        <is>
          <t>3. Mevcut stok, stok değeri, durum, ABC sınıfı ve aylık tablolar kendiliğinden güncellenir.</t>
        </is>
      </c>
    </row>
    <row r="13">
      <c r="B13" s="21" t="inlineStr">
        <is>
          <t>4. Ürün kodu BENZERSİZ olmalıdır — aynı kodu iki ürüne vermeyin, stok hesabı şaşar.</t>
        </is>
      </c>
    </row>
    <row r="14">
      <c r="B14" s="21" t="inlineStr">
        <is>
          <t>5. 'Tür' sütununa mutlaka 'Giriş' veya 'Çıkış' yazın. Başka bir kelime hesaba katılmaz.</t>
        </is>
      </c>
    </row>
    <row r="15">
      <c r="B15" s="21" t="inlineStr"/>
    </row>
    <row r="16" ht="20" customHeight="1">
      <c r="B16" s="22" t="inlineStr">
        <is>
          <t>RENKLER NE ANLAMA GELİYOR</t>
        </is>
      </c>
    </row>
    <row r="17">
      <c r="B17" s="21" t="inlineStr">
        <is>
          <t>KRİTİK (kırmızı) → Mevcut stok, Min Stok seviyesinde veya altında. Sipariş verin.</t>
        </is>
      </c>
    </row>
    <row r="18">
      <c r="B18" s="21" t="inlineStr">
        <is>
          <t>AZ (sarı)        → Min stoğun 1,5 katının altında. Yaklaşıyor.</t>
        </is>
      </c>
    </row>
    <row r="19">
      <c r="B19" s="21" t="inlineStr">
        <is>
          <t>FAZLA (mavi)     → Max stok seviyesine ulaşmış. Para rafta bekliyor.</t>
        </is>
      </c>
    </row>
    <row r="20">
      <c r="B20" s="21" t="inlineStr">
        <is>
          <t>NORMAL           → Sorun yok.</t>
        </is>
      </c>
    </row>
    <row r="21">
      <c r="B21" s="21" t="inlineStr"/>
    </row>
    <row r="22" ht="20" customHeight="1">
      <c r="B22" s="22" t="inlineStr">
        <is>
          <t>ABC ANALİZİ NASIL ÇALIŞIYOR</t>
        </is>
      </c>
    </row>
    <row r="23">
      <c r="B23" s="21" t="inlineStr">
        <is>
          <t>Her ürünün dönem cirosu, o ürünün 'Çıkış' hareketlerinin tutar toplamıdır.</t>
        </is>
      </c>
    </row>
    <row r="24">
      <c r="B24" s="21" t="inlineStr">
        <is>
          <t>Kümülatif % = kendi cirosundan büyük veya eşit tüm ciroların toplamı ÷ genel toplam.</t>
        </is>
      </c>
    </row>
    <row r="25">
      <c r="B25" s="21" t="inlineStr">
        <is>
          <t>A = kümülatif %80'e kadar · B = %95'e kadar · C = geri kalan.</t>
        </is>
      </c>
    </row>
    <row r="26">
      <c r="B26" s="21" t="inlineStr">
        <is>
          <t>Bu yöntem elle sıralama gerektirmez; satır eklediğinizde sınıflar kendiliğinden yeniden hesaplanır.</t>
        </is>
      </c>
    </row>
    <row r="27">
      <c r="B27" s="21" t="inlineStr">
        <is>
          <t>Pratik karşılığı: A grubunu sık sayın ve stoksuz bırakmayın, C grubunu seyrek sayın.</t>
        </is>
      </c>
    </row>
    <row r="28">
      <c r="B28" s="21" t="inlineStr"/>
    </row>
    <row r="29" ht="20" customHeight="1">
      <c r="B29" s="22" t="inlineStr">
        <is>
          <t>DEVİR HIZI HAKKINDA DÜRÜST UYARI</t>
        </is>
      </c>
    </row>
    <row r="30">
      <c r="B30" s="21" t="inlineStr">
        <is>
          <t>Devir hızının kitabi formülü: Satılan Malın Maliyeti ÷ ORTALAMA stok değeri.</t>
        </is>
      </c>
    </row>
    <row r="31">
      <c r="B31" s="21" t="inlineStr">
        <is>
          <t>Bu şablonda dönem başı/sonu stok geçmişi tutulmadığı için MEVCUT stok değeri kullanılıyor.</t>
        </is>
      </c>
    </row>
    <row r="32">
      <c r="B32" s="21" t="inlineStr">
        <is>
          <t>Sonuç yaklaşıktır: eğilim takibi için kullanın, resmi/mali raporlamada kullanmayın.</t>
        </is>
      </c>
    </row>
    <row r="33">
      <c r="B33" s="21" t="inlineStr"/>
    </row>
    <row r="34" ht="20" customHeight="1">
      <c r="B34" s="22" t="inlineStr">
        <is>
          <t>BU ŞABLONUN SINIRLARI</t>
        </is>
      </c>
    </row>
    <row r="35">
      <c r="B35" s="21" t="inlineStr">
        <is>
          <t>• Çoklu depo yok — tek depo varsayılır.</t>
        </is>
      </c>
    </row>
    <row r="36">
      <c r="B36" s="21" t="inlineStr">
        <is>
          <t>• Renk × beden varyant matrisi yok; her varyant ayrı satır olarak açılmalıdır.</t>
        </is>
      </c>
    </row>
    <row r="37">
      <c r="B37" s="21" t="inlineStr">
        <is>
          <t>• Lot / seri numarası ve son kullanma tarihi takibi yok.</t>
        </is>
      </c>
    </row>
    <row r="38">
      <c r="B38" s="21" t="inlineStr">
        <is>
          <t>• Barkod okuyucu desteği yok; kod elle yazılır.</t>
        </is>
      </c>
    </row>
    <row r="39">
      <c r="B39" s="21" t="inlineStr">
        <is>
          <t>• Aynı anda birden fazla kişi güvenle çalışamaz.</t>
        </is>
      </c>
    </row>
    <row r="40">
      <c r="B40" s="21" t="inlineStr">
        <is>
          <t>Bu sınırlar Excel'in doğasından gelir; sayfada 'ne zaman programa geçmeli' bölümüne bakın.</t>
        </is>
      </c>
    </row>
    <row r="41">
      <c r="B41" s="21" t="inlineStr"/>
    </row>
    <row r="42">
      <c r="B42" s="23" t="inlineStr">
        <is>
          <t>Excel yerine gerçek stok modülü: ovocrm.com — çoklu depo, varyant matrisi, barkod,</t>
        </is>
      </c>
    </row>
    <row r="43">
      <c r="B43" s="23" t="inlineStr">
        <is>
          <t>kritik seviye bildirimi ve faturayla bağlantılı stok. 17 gün ücretsiz.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2026-08-17T12:02:06Z</dcterms:created>
  <dcterms:modified xmlns:dcterms="http://purl.org/dc/terms/" xmlns:xsi="http://www.w3.org/2001/XMLSchema-instance" xsi:type="dcterms:W3CDTF">2026-08-17T12:02:06Z</dcterms:modified>
</cp:coreProperties>
</file>